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saldivar\Documents\INTN\UTA\Año 2022\Rendición de Cuentas INTN 2022\004 Informe Final 2022\"/>
    </mc:Choice>
  </mc:AlternateContent>
  <bookViews>
    <workbookView xWindow="-120" yWindow="-120" windowWidth="20730" windowHeight="11160"/>
  </bookViews>
  <sheets>
    <sheet name="Hoja1" sheetId="1" r:id="rId1"/>
  </sheets>
  <externalReferences>
    <externalReference r:id="rId2"/>
    <externalReference r:id="rId3"/>
  </externalReferenc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1" i="1" l="1"/>
  <c r="E90" i="1"/>
  <c r="E89" i="1"/>
  <c r="E88" i="1"/>
  <c r="E87" i="1"/>
  <c r="F242" i="1"/>
  <c r="E241" i="1"/>
  <c r="D241" i="1"/>
  <c r="F240" i="1"/>
  <c r="F239" i="1"/>
  <c r="E238" i="1"/>
  <c r="D238" i="1"/>
  <c r="F237" i="1"/>
  <c r="F236" i="1"/>
  <c r="F235" i="1"/>
  <c r="F234" i="1"/>
  <c r="F233" i="1"/>
  <c r="E232" i="1"/>
  <c r="D232" i="1"/>
  <c r="F231" i="1"/>
  <c r="F230" i="1"/>
  <c r="F229" i="1"/>
  <c r="F228" i="1"/>
  <c r="F227" i="1"/>
  <c r="F226" i="1"/>
  <c r="F225" i="1"/>
  <c r="E224" i="1"/>
  <c r="D224" i="1"/>
  <c r="F223" i="1"/>
  <c r="F222" i="1"/>
  <c r="F221" i="1"/>
  <c r="F220" i="1"/>
  <c r="F219" i="1"/>
  <c r="F218" i="1"/>
  <c r="F217" i="1"/>
  <c r="F216" i="1"/>
  <c r="E215" i="1"/>
  <c r="D215" i="1"/>
  <c r="F214" i="1"/>
  <c r="F213" i="1"/>
  <c r="F212" i="1"/>
  <c r="F211" i="1"/>
  <c r="F210" i="1"/>
  <c r="E209" i="1"/>
  <c r="D209" i="1"/>
  <c r="E76" i="1"/>
  <c r="F224" i="1" l="1"/>
  <c r="F238" i="1"/>
  <c r="F241" i="1"/>
  <c r="F232" i="1"/>
  <c r="F209" i="1"/>
  <c r="F215" i="1"/>
  <c r="E243" i="1"/>
  <c r="D243" i="1"/>
  <c r="F243" i="1" l="1"/>
</calcChain>
</file>

<file path=xl/sharedStrings.xml><?xml version="1.0" encoding="utf-8"?>
<sst xmlns="http://schemas.openxmlformats.org/spreadsheetml/2006/main" count="984" uniqueCount="494">
  <si>
    <t>1- PRESENTACIÓN</t>
  </si>
  <si>
    <t>Misión institucional</t>
  </si>
  <si>
    <t>Qué es la institución (en lenguaje sencillo, menos de 100 palabras)</t>
  </si>
  <si>
    <t>Nro.</t>
  </si>
  <si>
    <t>Dependencia</t>
  </si>
  <si>
    <t>Responsable</t>
  </si>
  <si>
    <t>Cargo que Ocupa</t>
  </si>
  <si>
    <t>3.1. Resolución de Aprobación y Anexo de Plan de Rendición de Cuentas</t>
  </si>
  <si>
    <t>Priorización</t>
  </si>
  <si>
    <t>Vinculación POI, PEI, PND, ODS.</t>
  </si>
  <si>
    <t>Justificaciones</t>
  </si>
  <si>
    <t xml:space="preserve">Evidencia </t>
  </si>
  <si>
    <t>1°</t>
  </si>
  <si>
    <t>2°</t>
  </si>
  <si>
    <t>4.1 Nivel de Cumplimiento  de Minimo de Información Disponible - Transparencia Activa Ley 5189 /14</t>
  </si>
  <si>
    <t>Mes</t>
  </si>
  <si>
    <t>Nivel de Cumplimiento (%)</t>
  </si>
  <si>
    <t>4.2 Nivel de Cumplimiento  de Minimo de Información Disponible - Transparencia Activa Ley 5282/14</t>
  </si>
  <si>
    <t>4.3 Nivel de Cumplimiento de Respuestas a Consultas Ciudadanas - Transparencia Pasiva Ley N° 5282/14</t>
  </si>
  <si>
    <t>Cantidad de Consultas</t>
  </si>
  <si>
    <t>Respondidos</t>
  </si>
  <si>
    <t>No Respondidos</t>
  </si>
  <si>
    <t>N°</t>
  </si>
  <si>
    <t>Descripción</t>
  </si>
  <si>
    <t>Objetivo</t>
  </si>
  <si>
    <t>Metas</t>
  </si>
  <si>
    <t>Población Beneficiaria</t>
  </si>
  <si>
    <t>Valor de Inversión</t>
  </si>
  <si>
    <t>Porcentaje de Ejecución</t>
  </si>
  <si>
    <t>Evidencias</t>
  </si>
  <si>
    <t>Financieras</t>
  </si>
  <si>
    <t>De Gestión</t>
  </si>
  <si>
    <t>Externas</t>
  </si>
  <si>
    <t>Otras</t>
  </si>
  <si>
    <t>4.6 Servicios o Productos Misionales (Depende de la Naturaleza de la Misión Insitucional, puede abarcar un Programa o Proyecto)</t>
  </si>
  <si>
    <t>Resultados Logrados</t>
  </si>
  <si>
    <t>Evidencia (Informe de Avance de Metas - SPR)</t>
  </si>
  <si>
    <t>4.7 Contrataciones realizadas</t>
  </si>
  <si>
    <t>ID</t>
  </si>
  <si>
    <t>Objeto</t>
  </si>
  <si>
    <t>Valor del Contrato</t>
  </si>
  <si>
    <t>Proveedor Adjudicado</t>
  </si>
  <si>
    <t>Estado (Ejecución - Finiquitado)</t>
  </si>
  <si>
    <t>Enlace DNCP</t>
  </si>
  <si>
    <t>Rubro</t>
  </si>
  <si>
    <t>Ejecutado</t>
  </si>
  <si>
    <t>Saldos</t>
  </si>
  <si>
    <t>4.9 Fortalecimiento Institucional (Normativas, Estructura Interna, Infraestructura, adquisiciones, etc. En el trimestre, periodo del Informe)</t>
  </si>
  <si>
    <t>Descripción del Fortalecimiento</t>
  </si>
  <si>
    <t>Costo de Inversión</t>
  </si>
  <si>
    <t>Descripción del Beneficio</t>
  </si>
  <si>
    <t>Evidencia</t>
  </si>
  <si>
    <t>5.1. Canales de Participación Ciudadana existentes a la fecha.</t>
  </si>
  <si>
    <t>Denominación</t>
  </si>
  <si>
    <t>Dependencia Responsable del Canal de Participación</t>
  </si>
  <si>
    <t>Evidencia (Página Web, Buzón de SQR, Etc.)</t>
  </si>
  <si>
    <t>5.2. Aportes y Mejoras resultantes de la Participación Ciudadana</t>
  </si>
  <si>
    <t>Propuesta de Mejora</t>
  </si>
  <si>
    <t>Canal Utilizado</t>
  </si>
  <si>
    <t>Acción o Medida tomada por OEE</t>
  </si>
  <si>
    <t>Observaciones</t>
  </si>
  <si>
    <t>5.3 Gestión de denuncias de corrupción</t>
  </si>
  <si>
    <t>Ticket Numero</t>
  </si>
  <si>
    <t>Fecha Ingreso</t>
  </si>
  <si>
    <t>Estado</t>
  </si>
  <si>
    <t>6.1 Informes de Auditorias Internas y Auditorías Externas en el Trimestre</t>
  </si>
  <si>
    <t>Auditorias Financieras</t>
  </si>
  <si>
    <t>Evidencia (Enlace Ley 5282/14)</t>
  </si>
  <si>
    <t>Auditorías Externas</t>
  </si>
  <si>
    <t>Otros tipos de Auditoria</t>
  </si>
  <si>
    <t>Planes de Mejoramiento elaborados en el Trimestre</t>
  </si>
  <si>
    <t>Informe de referencia</t>
  </si>
  <si>
    <t>Evidencia (Adjuntar Documento)</t>
  </si>
  <si>
    <t>6.2 Modelo Estándar de Control Interno para las Instituciones Públicas del Paraguay</t>
  </si>
  <si>
    <t>Periodo</t>
  </si>
  <si>
    <t>Nivel de Cumplimiento</t>
  </si>
  <si>
    <t>4.5 Proyectos y Programas no Ejecutados</t>
  </si>
  <si>
    <t>Calificación MECIP de la Contraloría General de la República (CGR)</t>
  </si>
  <si>
    <t>3.2 Plan de Rendición de Cuentas. (Copiar abajo link de acceso directo)</t>
  </si>
  <si>
    <t>3- PLAN DE RENDICIÓN DE CUENTAS AL CIUDADANO</t>
  </si>
  <si>
    <t>2-PRESENTACIÓN DE LOS MIEMBROS DEL COMITÉ DE RENDICIÓN DE CUENTAS AL CIUDADANO (CRCC)</t>
  </si>
  <si>
    <t>4- GESTIÓN INSTITUCIONAL</t>
  </si>
  <si>
    <t>5- INSTANCIAS DE PARTICIPACIÓN CIUDADANA</t>
  </si>
  <si>
    <t>6- CONTROL INTERNO Y EXTERNO</t>
  </si>
  <si>
    <t xml:space="preserve">Tema </t>
  </si>
  <si>
    <t>Enlace Portal de Transparencia de la SENAC</t>
  </si>
  <si>
    <t>Enlace publicación de SFP</t>
  </si>
  <si>
    <t>Enlace Portal AIP</t>
  </si>
  <si>
    <t>Fecha</t>
  </si>
  <si>
    <t>Fecha de Contrato</t>
  </si>
  <si>
    <t>Enlace Portal de Denuncias de la SENAC</t>
  </si>
  <si>
    <t>Nro. Informe</t>
  </si>
  <si>
    <t>MATRIZ DE INFORMACIÓN MINIMA PARA INFORME DE RENDICIÓN DE CUENTAS AL CIUDADANO - EJERCICIO 2022</t>
  </si>
  <si>
    <t>4.4 Proyectos y Programas Ejecutados a la fecha del Informe</t>
  </si>
  <si>
    <t>4.8 Ejecución Financiera</t>
  </si>
  <si>
    <t xml:space="preserve">(Puede complementar información aquí y apoyarse en gráficos ilustrativos) </t>
  </si>
  <si>
    <t>Institución: Instituto Nacional de Tecnología, Normalización y Metrología (INTN)</t>
  </si>
  <si>
    <t>Contribuir con la sociedad, la industria, el comercio, el sector productivo, mediante la investigación, servicios de asistencia técnica, normalización, metrología, seguridad eléctrica, certificación e inspección, para el mejoramiento de la calidad de los productos, los servicios, el bienestar y seguridad de las personas, con un enfoque de responsabilidad social y ambiental.</t>
  </si>
  <si>
    <t>Representante de Areas Tecnicas</t>
  </si>
  <si>
    <t>Cantidad de Miembros del CRCC: 7</t>
  </si>
  <si>
    <t>Franz Heber Saldivar</t>
  </si>
  <si>
    <t>Cesar Lezcano</t>
  </si>
  <si>
    <t>Cesar Riveros</t>
  </si>
  <si>
    <t>Total nivel directivo o rango superior: 6</t>
  </si>
  <si>
    <t>Resolución INTN 133/2020. Conformación del Comité de Rendicion de Cuentas del INTN</t>
  </si>
  <si>
    <t>Director de la Dirección de Tecnologías de la Información, Comunicación y Gestión Estratégica</t>
  </si>
  <si>
    <t>Director de la Dirección de Administración y Finanzas</t>
  </si>
  <si>
    <t>Unidad de Transparencia y Anticorrupción</t>
  </si>
  <si>
    <t>Dirección de Gabinete de la Dirección General</t>
  </si>
  <si>
    <t>Directora de la Dirección de Gabinete de la Dirección General</t>
  </si>
  <si>
    <t>Dirección de Tecnologías de la Información, Comunicación y Gestión Estratégica</t>
  </si>
  <si>
    <t>Dirección de Gestión del Talento Humano</t>
  </si>
  <si>
    <t>Dirección Jurídico</t>
  </si>
  <si>
    <t>Resolución INTN 075/2022. Que aprueba el Plan de Rendición de Cuentas del INTN 2022</t>
  </si>
  <si>
    <t>Plan de Rendición de Cuentas al Ciudadano del INTN 2022</t>
  </si>
  <si>
    <t>Publicación de Calificación al INTN de la SFP</t>
  </si>
  <si>
    <t>Nivel de Cumplimiento de la Ley 5282/14</t>
  </si>
  <si>
    <t>POI</t>
  </si>
  <si>
    <t>Gestión de Areas Misionales</t>
  </si>
  <si>
    <t>Gestión Administrativa y Financiera</t>
  </si>
  <si>
    <t>Plan Operativo Institucional 2022</t>
  </si>
  <si>
    <t>No se registran proyectos o programas no ejecutados</t>
  </si>
  <si>
    <t>Rendir cuentas  a la ciudadanía sobre uso de recursos institucionales, como ejecución presupuestaria, detalles de Compras, informes de programas ejecutados, entre otras informaciones necesarias que evidencien la generación de valor público a traves de la administración de los recursos del Estado.</t>
  </si>
  <si>
    <t>Enlace</t>
  </si>
  <si>
    <t>Contar con un Plan de carrreras, cargos y salarios en el INTN.</t>
  </si>
  <si>
    <t>No registra costo de inversión</t>
  </si>
  <si>
    <t>Mantenimiento de Acreditaciones</t>
  </si>
  <si>
    <t>Adecuación y actualización del costo de los servicios.</t>
  </si>
  <si>
    <t>Resolución INTN N° 92/2022.</t>
  </si>
  <si>
    <t xml:space="preserve">Conformidad de productos, sistemas, servicios y personas con respecto a los requisitos técnicos de calidad vinculados a la salud, seguridad y medio ambiente. Elaboración de Normas Técnicas Paraguayas y cursos de capacitación enfocados en el mejoramiento de la calidad de los productos, los servicios, el bienestar y seguridad de las personas. </t>
  </si>
  <si>
    <t>Adecuación y actualización del costo de los servicios prestados en el Organismo Nacional de Metrología, que permitira mayores ingresos para la Institución.</t>
  </si>
  <si>
    <t>Elba Ramirez</t>
  </si>
  <si>
    <t>Resoluciónes INTN N° 132, 144, 145, 315 del 2022.</t>
  </si>
  <si>
    <t>Auditorias de Gestion</t>
  </si>
  <si>
    <t>Intermedio</t>
  </si>
  <si>
    <t>-</t>
  </si>
  <si>
    <t>Resolución INTN N° 278/2022</t>
  </si>
  <si>
    <t>Directora de la Dirección de Gestión del Talento Humano</t>
  </si>
  <si>
    <t>El INTN es una entidad pública, autárquica y descentralizada con personería jurídica propia y jurisdicción en todo el territorio paraguayo, creada por la Ley N° 862/63 y reorganizada por la Ley N° 2.575/05, relacionándose  con el Poder Ejecutivo a través del Ministerio de Industria y Comercio. Es la entidad competente para la implementación de las exigencias vigentes en el ámbito de la metrología, conforme a lo establecido en la Ley N° 937/82 y su Decreto Reglamentario N° 1.988/99. Igualmente  por el Decreto N° 15.552/96, a través del Organismo Nacional de Certificación tiene la competencia de otorgar la certificación de productos, sistemas y servicios. Para el cumplimiento de sus funciones, cuenta con un plantel técnico, competente y diversificado; con infraestructura y equipamientos acorde a los servicios requeridos y prestados. Además, tiene un relacionamiento nacional e internacional con Instituciones de reconocida competencia, formalizados mediante convenios o acuerdos firmados para la prestación de servicios, interviniendo en cooperaciones técnicas para el fortalecimiento de sus capacidades técnicas.</t>
  </si>
  <si>
    <t>Director de la Dirección Jurídica</t>
  </si>
  <si>
    <t>Director de la Dirección de Gestión Ambiental</t>
  </si>
  <si>
    <t>Jefe de la Unidad de Transparencia y Anticorrupción</t>
  </si>
  <si>
    <t>Director de la Dirección de Administración y Financiera</t>
  </si>
  <si>
    <r>
      <t xml:space="preserve">Producto entregado por la empresa Íntergra Servicios SRL, en el Marco del proyecto TFAST, </t>
    </r>
    <r>
      <rPr>
        <sz val="12"/>
        <rFont val="Calibri"/>
        <family val="2"/>
      </rPr>
      <t>con el objetivo d</t>
    </r>
    <r>
      <rPr>
        <sz val="12"/>
        <color theme="1"/>
        <rFont val="Calibri"/>
        <family val="2"/>
      </rPr>
      <t xml:space="preserve">e fortalecer al Instituto Nacional de Metrología del INTN, dotándolo de un plan de carrera y crecimiento profesional, a fin de desarrollar y retener personal altamente competente y motivado para el cumplimiento de los fines del INTN establecidas en su Carta Orgánica y las leyes especiales que asignan funciones. </t>
    </r>
  </si>
  <si>
    <r>
      <t xml:space="preserve">
Mantenimiento anual en el registro de entidades acreditadas por el uso del símbolo de acreditación. 
</t>
    </r>
    <r>
      <rPr>
        <sz val="12"/>
        <rFont val="Calibri"/>
        <family val="2"/>
      </rPr>
      <t xml:space="preserve">La acreditación es un reconocimiento formal de las capacidades técnicas del laboratorio, por tanto, los laboratorios acreditados del INTN se considera altamente competente para emitir los resultados de ensayos, inspecciones  o calibraciones. </t>
    </r>
  </si>
  <si>
    <t>Julio</t>
  </si>
  <si>
    <t>Agosto</t>
  </si>
  <si>
    <t>Setiembre</t>
  </si>
  <si>
    <t>DCOM/DTIC</t>
  </si>
  <si>
    <t>Facebook</t>
  </si>
  <si>
    <t>Instagram</t>
  </si>
  <si>
    <t>Google INTN apartado de Negocios</t>
  </si>
  <si>
    <t>Twitter INTN</t>
  </si>
  <si>
    <t>Red Social - Cuenta Institucional. Medio utilizado como soporte para producir, compartir contenidos (Imágenes, texto, video), enviar y recibir mensajes, realizar anuncios, etc.</t>
  </si>
  <si>
    <t>Red Social - Cuenta Institucional. Medio utilizado para interactuar con los clientes y ciudadanía, utilizado como soporte para compartir fotografias, videos con los usuarios y como herramienta para la visibilidad de las actividades institucionales.</t>
  </si>
  <si>
    <t>Red Social - Cuenta Institucional. El perfil de negocio es una herramienta que permite conectarse facilmente con los clientes, en la busqueda de google y maps, permite la publicación de fotos en el perfil para mostrar aspectos relevantes de la Institución. Permite a clientes y ciudadanía conetarse mediante llamadas, opiniones o mensajes.</t>
  </si>
  <si>
    <t>Plataforma Social, es un servicio de comunicación bidireccional, utilizada para compartir información en el tiempo real y directamente de sus protagonistas, los mensajes en su mayoría son fragmentos de texto, que no superan los 280 caracteres.</t>
  </si>
  <si>
    <t>Facebook INTN</t>
  </si>
  <si>
    <t>Instagram INTN</t>
  </si>
  <si>
    <t>Google INTN</t>
  </si>
  <si>
    <t>Mejora en la recepción de Reclamos ciudadanos:  Tema: verificacion de Esatcion de servicio</t>
  </si>
  <si>
    <t>Mejora en la Atencion de los clientes y ciudadania</t>
  </si>
  <si>
    <t>Respuesta al ciudadano, con información y datos de áreas responsables.</t>
  </si>
  <si>
    <t>Comunicación a las áreas de la institucion vinculadas por la denuncia recibida por el  cliente. Trabajo conjunto con estas para la implementación de acciones correctivas.</t>
  </si>
  <si>
    <t>Anexo 1</t>
  </si>
  <si>
    <t>Anexo 2</t>
  </si>
  <si>
    <r>
      <rPr>
        <sz val="11"/>
        <rFont val="Calibri"/>
        <family val="2"/>
        <scheme val="minor"/>
      </rPr>
      <t>Realizado por el Departamento de Comunciacion (DCOM)</t>
    </r>
    <r>
      <rPr>
        <u/>
        <sz val="11"/>
        <color theme="10"/>
        <rFont val="Calibri"/>
        <family val="2"/>
        <scheme val="minor"/>
      </rPr>
      <t xml:space="preserve">       </t>
    </r>
  </si>
  <si>
    <t xml:space="preserve">Realizado, el DCOM informo a las areas intervinientes para su proceso correspondiente.  </t>
  </si>
  <si>
    <t>Analisis de los procesos de Secretaria General y de Atencion al Cliente, con la creación de nuevos usuarios para acortar tiempos de respuesta</t>
  </si>
  <si>
    <t>Jornada de capacitacion en Certificacion de Categorización Hotelera.                              Socializacion de los servicios, requisitos para la certificacion de personas.</t>
  </si>
  <si>
    <r>
      <rPr>
        <sz val="11"/>
        <rFont val="Calibri"/>
        <family val="2"/>
        <scheme val="minor"/>
      </rPr>
      <t>Realizado por la DTIC, Dpto DINF, habilitación del whatsapp</t>
    </r>
    <r>
      <rPr>
        <u/>
        <sz val="11"/>
        <color theme="10"/>
        <rFont val="Calibri"/>
        <family val="2"/>
        <scheme val="minor"/>
      </rPr>
      <t xml:space="preserve"> </t>
    </r>
    <r>
      <rPr>
        <sz val="11"/>
        <rFont val="Calibri"/>
        <family val="2"/>
        <scheme val="minor"/>
      </rPr>
      <t>institucional</t>
    </r>
  </si>
  <si>
    <t>Realizado por ONC, DG, DTIC/DCOM.</t>
  </si>
  <si>
    <t>Periodo del informe: Enero a Diciembre de 2022</t>
  </si>
  <si>
    <t>Enero</t>
  </si>
  <si>
    <t>Febrero</t>
  </si>
  <si>
    <t>Marzo</t>
  </si>
  <si>
    <t>Abril</t>
  </si>
  <si>
    <t>Mayo</t>
  </si>
  <si>
    <t>Junio</t>
  </si>
  <si>
    <t>Octubre</t>
  </si>
  <si>
    <t>Noviembre</t>
  </si>
  <si>
    <t>Diciembre</t>
  </si>
  <si>
    <t>Supuesto caso de mal desempeño de funciones</t>
  </si>
  <si>
    <t>Queja</t>
  </si>
  <si>
    <t>Supuesta infracción leyes especiales</t>
  </si>
  <si>
    <t>Desestimada en institución</t>
  </si>
  <si>
    <t>Investigación Preliminar creada</t>
  </si>
  <si>
    <t>Supuesto cobro indebido</t>
  </si>
  <si>
    <t xml:space="preserve">Supuesto Cohecho pasivo </t>
  </si>
  <si>
    <t>Recomendación UTA</t>
  </si>
  <si>
    <t>Supuesto Cobro indebido de haberes</t>
  </si>
  <si>
    <t>Supuesto ingreso irregular en la función pública</t>
  </si>
  <si>
    <t>Queja/Sugerencia</t>
  </si>
  <si>
    <t>Supuesta malversación</t>
  </si>
  <si>
    <t>Supuesta Malversación y mal desempeño de funciones</t>
  </si>
  <si>
    <t>Supuesto caso de lavado de dinero</t>
  </si>
  <si>
    <t>Supuesto caso de comisionamiento indebido</t>
  </si>
  <si>
    <t>Supuesto caso de planillerismo de funcionaria</t>
  </si>
  <si>
    <t>Supuesto caso de mal manejo de recursos institucionales</t>
  </si>
  <si>
    <t>Supuesto caso de abuso de poder</t>
  </si>
  <si>
    <t>Supuesto caso de mala utilización de recursos institucionales</t>
  </si>
  <si>
    <t>Asignada a institución</t>
  </si>
  <si>
    <t>MANTENIMIENTO Y REPARACION DE LA RED HIDRAULICA DE PREVENCION CONTRA INCENDIOS</t>
  </si>
  <si>
    <t>OSVALDO NOEL BENITEZ ACOSTA</t>
  </si>
  <si>
    <t>Finiquitado</t>
  </si>
  <si>
    <t>https://www.contrataciones.gov.py/buscador/general.html?filtro=404177&amp;page=</t>
  </si>
  <si>
    <t>Servicio de conectividad para el INTN - Ad referendum</t>
  </si>
  <si>
    <t>TELEFONICA CELULAR DEL PARAGUAY SAE (TELECEL SAE)</t>
  </si>
  <si>
    <t>https://www.contrataciones.gov.py/buscador/general.html?filtro=406208&amp;page=</t>
  </si>
  <si>
    <t>Adquisición de pesas patrones para laboratorios móviles del INTN</t>
  </si>
  <si>
    <t>HUGO FELIX BENITEZ PERALTA</t>
  </si>
  <si>
    <t>https://www.contrataciones.gov.py/buscador/general.html?filtro=403712&amp;page=</t>
  </si>
  <si>
    <t>PIRO`Y S.A.</t>
  </si>
  <si>
    <t>Adquisición de equipos de comunicación para el Dpto. de Comunicaciones - DTIC - INTN</t>
  </si>
  <si>
    <t>DARIO RENE OLMEDO BENITEZ</t>
  </si>
  <si>
    <t>https://www.contrataciones.gov.py/buscador/general.html?filtro=403825&amp;page=</t>
  </si>
  <si>
    <t>PROEM SOCIEDAD ANÓNIMA</t>
  </si>
  <si>
    <t>SDA PARAGUAY SA</t>
  </si>
  <si>
    <t>ADQUISICION DE EQUIPOS DE JARDINERIA PARA EL INTN</t>
  </si>
  <si>
    <t>MARIO CESAR APONTE CANO</t>
  </si>
  <si>
    <t>https://www.contrataciones.gov.py/buscador/general.html?filtro=404282&amp;page=</t>
  </si>
  <si>
    <t>ADQUISICION DE MATERIAL DE REFERENCIA CERTIFICADO PARA VERIFICACIONES DE ETILOMETRO (ALCOTEST) - INTN</t>
  </si>
  <si>
    <t>WINNER S. R. L.</t>
  </si>
  <si>
    <t>https://www.contrataciones.gov.py/buscador/general.html?filtro=404253&amp;page=</t>
  </si>
  <si>
    <t>Adquisición de impresoras y puntos de acceso de inalámbricos para el INTN</t>
  </si>
  <si>
    <t>DIEGO JOAQUIN RODRIGUEZ BARRIOS</t>
  </si>
  <si>
    <t>https://www.contrataciones.gov.py/buscador/general.html?filtro=404309&amp;page=</t>
  </si>
  <si>
    <t>Adquisición de formularios para el ONM - INTN</t>
  </si>
  <si>
    <t>GRAFICA MONARCA S.R.L.</t>
  </si>
  <si>
    <t>https://www.contrataciones.gov.py/buscador/general.html?filtro=411772&amp;page=</t>
  </si>
  <si>
    <t>Servicio de Consultoría Contable para el INTN</t>
  </si>
  <si>
    <t>Ricardo Roman Olmedo Almiron</t>
  </si>
  <si>
    <t>https://www.contrataciones.gov.py/buscador/general.html?filtro=411960&amp;page=</t>
  </si>
  <si>
    <t>Servicio de impresiones para el INTN - plurianual</t>
  </si>
  <si>
    <t>J. FLEISCHMAN Y CIA S.A</t>
  </si>
  <si>
    <t>https://www.contrataciones.gov.py/buscador/general.html?filtro=411996&amp;page=</t>
  </si>
  <si>
    <t>Adquisición de anillos de seguridad para el INTN</t>
  </si>
  <si>
    <t>VTG S.R.L.</t>
  </si>
  <si>
    <t>Ejecución</t>
  </si>
  <si>
    <t>https://www.contrataciones.gov.py/buscador/general.html?filtro=411950&amp;page=</t>
  </si>
  <si>
    <t>Servicio de mantenimiento de Móvil Volvo del INTN</t>
  </si>
  <si>
    <t>RIEDER Y CIA. SACI</t>
  </si>
  <si>
    <t>https://www.contrataciones.gov.py/buscador/general.html?filtro=411915&amp;page=</t>
  </si>
  <si>
    <t>Adquisición de seguros para el INTN - Ad Referendum</t>
  </si>
  <si>
    <t>ASEGURADORA TAJY PROPIEDAD COOPERATIVA S.A. DE SEGUROS</t>
  </si>
  <si>
    <t>https://www.contrataciones.gov.py/buscador/general.html?filtro=411938&amp;page=</t>
  </si>
  <si>
    <t xml:space="preserve">Servicio de mantenimiento de cromatógrafo líquido de alta presión marca Shimadzu del INTN </t>
  </si>
  <si>
    <t>SUMI SOCIEDAD ANONIMA</t>
  </si>
  <si>
    <t>https://www.contrataciones.gov.py/buscador/general.html?filtro=411989&amp;page=</t>
  </si>
  <si>
    <t>Adquisición de reactivos para el INTN</t>
  </si>
  <si>
    <t>https://www.contrataciones.gov.py/buscador/general.html?filtro=411963&amp;page=</t>
  </si>
  <si>
    <t>MEDICAL QUIMICA S.A</t>
  </si>
  <si>
    <t>SAN NICOLAS S.R.L.</t>
  </si>
  <si>
    <t>DROGUERIA ITALQUIMICA SOCIEDAD ANONIMA</t>
  </si>
  <si>
    <t>Servicio de seguridad y vigilancia - Ad Referendum - Plurianual</t>
  </si>
  <si>
    <t>GREEN S.A SECURITY</t>
  </si>
  <si>
    <t>https://www.contrataciones.gov.py/buscador/general.html?filtro=411944&amp;page=</t>
  </si>
  <si>
    <t>Adquisición de botellas de vidrio para toma de muestras - ONI - INTN - Ad Referendum</t>
  </si>
  <si>
    <t>MARIA JULIA PLANAS GOMEZ DE BENITEZ</t>
  </si>
  <si>
    <t>https://www.contrataciones.gov.py/buscador/general.html?filtro=415011&amp;page=</t>
  </si>
  <si>
    <t>Contrato abierto de provisión de token para el INTN - Plurianual</t>
  </si>
  <si>
    <t>DOCUMENTA SOCIEDAD ANONIMA</t>
  </si>
  <si>
    <t>https://www.contrataciones.gov.py/buscador/general.html?filtro=411952&amp;page=</t>
  </si>
  <si>
    <t>Adquisición de bolsas de muestreo para el INTN</t>
  </si>
  <si>
    <t>IRIS PATRICIA POSADA</t>
  </si>
  <si>
    <t>https://www.contrataciones.gov.py/buscador/general.html?filtro=412005&amp;page=</t>
  </si>
  <si>
    <t>Adquisición de gases especiales para el INTN - Ad Referendum - Plurianual</t>
  </si>
  <si>
    <t>LA OXIGENA PARAGUAYA S.A.</t>
  </si>
  <si>
    <t>https://www.contrataciones.gov.py/buscador/general.html?filtro=412064&amp;page=</t>
  </si>
  <si>
    <t>ADQUISICION DE EQUIPOS DETECTOR DE GASES PARA EL ONI - INTN</t>
  </si>
  <si>
    <t>PROVINDUS SA</t>
  </si>
  <si>
    <t>https://www.contrataciones.gov.py/buscador/general.html?filtro=417143&amp;page=</t>
  </si>
  <si>
    <t>Suscripción a Farmacopea USP Versión 2022 ON LINE - AD REFERENDUM</t>
  </si>
  <si>
    <t>https://www.contrataciones.gov.py/buscador/general.html?filtro=416374&amp;page=</t>
  </si>
  <si>
    <t>Servicio de impresión de calcomanías para el ONM - INTN - AD REFERENDUM</t>
  </si>
  <si>
    <t>CONSORCIO INTEGRACIONES INDUSTRIALES Y TECNOLOGICAS</t>
  </si>
  <si>
    <t>https://www.contrataciones.gov.py/buscador/general.html?filtro=411928&amp;page=</t>
  </si>
  <si>
    <t>Adquisicion de reactivos para el ONI - INTN - ad referéndum</t>
  </si>
  <si>
    <t>https://www.contrataciones.gov.py/buscador/general.html?filtro=415304&amp;page=</t>
  </si>
  <si>
    <t>VICENTE SCAVONE &amp; CIA. S.A.E</t>
  </si>
  <si>
    <t>LABSOL S.A.</t>
  </si>
  <si>
    <t>Adquisición de precintos para el INTN - Ad referendum</t>
  </si>
  <si>
    <t>https://www.contrataciones.gov.py/buscador/general.html?filtro=412056&amp;page=</t>
  </si>
  <si>
    <t>Adquisición de productos textiles para el INTN</t>
  </si>
  <si>
    <t>JOSUE ANDRES GOMEZ ABED</t>
  </si>
  <si>
    <t>https://www.contrataciones.gov.py/buscador/general.html?filtro=414784&amp;page=</t>
  </si>
  <si>
    <t>EMPORIO FERRETERIA S.R.L.</t>
  </si>
  <si>
    <t>SAMAS S.A.</t>
  </si>
  <si>
    <t>Adquisición de etiquetas para el ONC - INTN - AD REFERENDUM - PLURIANUAL</t>
  </si>
  <si>
    <t>https://www.contrataciones.gov.py/buscador/general.html?filtro=412070&amp;page=</t>
  </si>
  <si>
    <t>Adquisición de pasajes áeros para el INTN - Plurianual</t>
  </si>
  <si>
    <t>SENSICRED S.A.</t>
  </si>
  <si>
    <t>https://www.contrataciones.gov.py/buscador/general.html?filtro=411740&amp;page=</t>
  </si>
  <si>
    <t>Contrato abierto para reparaciones edilicias de las instalaciones del INTN</t>
  </si>
  <si>
    <t xml:space="preserve">	27/07/2022</t>
  </si>
  <si>
    <t>NELSON FEDERICO SEGOVIA AZUCAS</t>
  </si>
  <si>
    <t>https://www.contrataciones.gov.py/buscador/general.html?filtro=393643&amp;page=</t>
  </si>
  <si>
    <t>Adquisición de elementos de laboratorio para el INTN - ad referendum</t>
  </si>
  <si>
    <t>CHARPENTIER SRL</t>
  </si>
  <si>
    <t>https://www.contrataciones.gov.py/buscador/general.html?filtro=411964&amp;page=</t>
  </si>
  <si>
    <t>Adquisición de anillos de seguridad para el ONC - INTN - AD REFERENDUM</t>
  </si>
  <si>
    <t>https://www.contrataciones.gov.py/buscador/general.html?filtro=416371&amp;page=</t>
  </si>
  <si>
    <t>Adquisición de baterias para UPS - AD REFERENDUM</t>
  </si>
  <si>
    <t>CALTEC S.R.L.</t>
  </si>
  <si>
    <t>https://www.contrataciones.gov.py/buscador/general.html?filtro=416373&amp;page=</t>
  </si>
  <si>
    <t>REPARACIÓN Y MANTENIMIENTO DE EQUIPOS DE LABORATORIO DEL INTN</t>
  </si>
  <si>
    <t>https://www.contrataciones.gov.py/buscador/general.html?filtro=416877&amp;page=</t>
  </si>
  <si>
    <t>CHRISTOPHER ORLANDO AREVALO MARTINEZ</t>
  </si>
  <si>
    <t>Consultoría eléctrica para el INTN</t>
  </si>
  <si>
    <t>CARLOS RUBEN LOPEZ AREVALO</t>
  </si>
  <si>
    <t>https://www.contrataciones.gov.py/buscador/general.html?filtro=417289&amp;page=</t>
  </si>
  <si>
    <t>SERVICIO DE MANTENIMIENTO DE EQUIPOS DE LABORATORIO DE LAS MARCAS METROHM AG Y PAC LP DEL INTN</t>
  </si>
  <si>
    <t>GUIDE SRL</t>
  </si>
  <si>
    <t>https://www.contrataciones.gov.py/buscador/general.html?filtro=417737&amp;page=</t>
  </si>
  <si>
    <t>SERVICIO DE MANTENIMIENTO Y REPARACIÓN DE EQUIPOS DE LABORATORIO DE LA MARCA ANTON PAAR DEL INTN</t>
  </si>
  <si>
    <t>Milka Rebeca Jara Britto</t>
  </si>
  <si>
    <t>https://www.contrataciones.gov.py/buscador/general.html?filtro=418149&amp;page=</t>
  </si>
  <si>
    <t>Adquisición de Equipos para el OIAT y ONI del INTN - SBE</t>
  </si>
  <si>
    <t>ALTAS TECNOLOGIAS SOCIEDAD ANONIMA</t>
  </si>
  <si>
    <t>https://www.contrataciones.gov.py/buscador/general.html?filtro=418217&amp;page=</t>
  </si>
  <si>
    <t>BIOTEC DEL PARAGUAY S.A.</t>
  </si>
  <si>
    <t>CHACO INTERNACIONAL SA</t>
  </si>
  <si>
    <t>INGENIERIA TECNICA ESPECIALIZADA SA</t>
  </si>
  <si>
    <t>MACRO SCIENCE SOCIEDAD ANÓNIMA</t>
  </si>
  <si>
    <t>Adquisición de Equipos para Laboratorios del ONM - INTN - SBE</t>
  </si>
  <si>
    <t>ALVOG S.A.</t>
  </si>
  <si>
    <t>https://www.contrataciones.gov.py/buscador/general.html?filtro=418222&amp;page=</t>
  </si>
  <si>
    <t>HUBE SCIENTIFICS S.R.L.</t>
  </si>
  <si>
    <t>ADQUISICIÓN DE REACTIVOS PARA EL OIAT Y EL ONI DEL INTN</t>
  </si>
  <si>
    <t>https://www.contrataciones.gov.py/buscador/general.html?filtro=418225&amp;page=</t>
  </si>
  <si>
    <t>G T SCIENTIFIC S.A.</t>
  </si>
  <si>
    <t>GUILLERMO DANIEL ARCE ARGUELLO</t>
  </si>
  <si>
    <t>15/1112022</t>
  </si>
  <si>
    <t>INFOTEC SA</t>
  </si>
  <si>
    <t>TECNOFAST S.A.</t>
  </si>
  <si>
    <t>Adquisición de Equipo UPS - OIAT. Ad - Referéndum - SBE</t>
  </si>
  <si>
    <t>PROMEC SRL</t>
  </si>
  <si>
    <t>https://www.contrataciones.gov.py/buscador/general.html?filtro=418306&amp;page=</t>
  </si>
  <si>
    <t>SERVICIO DE RETIRO DE DESECHOS NO QUÍMICOS PARA EL INTN PLURIANUAL</t>
  </si>
  <si>
    <t>Itinera S.A</t>
  </si>
  <si>
    <t>https://www.contrataciones.gov.py/buscador/general.html?filtro=418855&amp;page=</t>
  </si>
  <si>
    <t>Adquisición de arena normalizada - Plurianual</t>
  </si>
  <si>
    <t>PLASTIZIL</t>
  </si>
  <si>
    <t>https://www.contrataciones.gov.py/buscador/general.html?filtro=419071&amp;page=</t>
  </si>
  <si>
    <t>Adquisición de Equipos de Computación</t>
  </si>
  <si>
    <t>2911/2022</t>
  </si>
  <si>
    <t>Delta Tech SA</t>
  </si>
  <si>
    <t>https://www.contrataciones.gov.py/buscador/general.html?filtro=419072&amp;page=</t>
  </si>
  <si>
    <t>Emprendimientos del Sur S.A.</t>
  </si>
  <si>
    <t>GUILLERMINA RODRIGUEZ DE LOPEZ</t>
  </si>
  <si>
    <t>PARASOFT S.R.L.</t>
  </si>
  <si>
    <t>SERVICIO DE LIMPIEZA INTEGRAL, JARDÍNERÍA Y FUMIGACIÓN PARA EL INTN - PLURIANUAL</t>
  </si>
  <si>
    <t>APFG S.A.</t>
  </si>
  <si>
    <t>https://www.contrataciones.gov.py/buscador/general.html?filtro=419108&amp;page=</t>
  </si>
  <si>
    <t>ADQUISICIÓN DE SISTEMA INTEGRADO DE GESTIÓN Y ADMINISTRACIÓN - Plurianual</t>
  </si>
  <si>
    <t>TERA S.R.L.</t>
  </si>
  <si>
    <t>https://www.contrataciones.gov.py/buscador/general.html?filtro=419113&amp;page=</t>
  </si>
  <si>
    <t>ADQUISICIÓN DE HERRAMIENTAS MENORES Y ACCESORIOS INFORMÁTICOS</t>
  </si>
  <si>
    <t>BLUE OCEAN COMPANY S.A.</t>
  </si>
  <si>
    <t>https://www.contrataciones.gov.py/buscador/general.html?filtro=419133&amp;page=</t>
  </si>
  <si>
    <t>ADQUISICIÓN Y MIGRACIÓN DE SERVIDOR DE CORREO ELECTRÓNICO.</t>
  </si>
  <si>
    <t>INFORMATION TECHNOLOGY CONSULTING SUPPORT SOCIEDAD ANONIMA</t>
  </si>
  <si>
    <t>Impugnado</t>
  </si>
  <si>
    <t>https://www.contrataciones.gov.py/buscador/general.html?filtro=419145&amp;page=</t>
  </si>
  <si>
    <t>MANTENIMIENTO Y REPARACIÓN DE EQUIPO GENERADOR</t>
  </si>
  <si>
    <t>SIEMI SRL</t>
  </si>
  <si>
    <t>https://www.contrataciones.gov.py/buscador/general.html?filtro=419146&amp;page=</t>
  </si>
  <si>
    <t>ADQUISICIÓN DE FIREWALL</t>
  </si>
  <si>
    <t>Corporation Sekiura S.A.C.E.I</t>
  </si>
  <si>
    <t>https://www.contrataciones.gov.py/buscador/general.html?filtro=419744&amp;page=</t>
  </si>
  <si>
    <t>Mantenimiento de Equipos Informáticos y Sistemas Computarizados</t>
  </si>
  <si>
    <t>https://www.contrataciones.gov.py/buscador/general.html?filtro=419836&amp;page=</t>
  </si>
  <si>
    <t>Vgo Ingenieria S.A.</t>
  </si>
  <si>
    <t>ADQUISICIÓN DE ANILLOS DE SEGURIDAD - ONC</t>
  </si>
  <si>
    <t>https://www.contrataciones.gov.py/buscador/general.html?filtro=419933&amp;page=</t>
  </si>
  <si>
    <t>SERVICIO DE MANTENIMIENTO DE EQUIPOS DE LABORATORIO DE LA MARCA SHIMADZU DEL INTN</t>
  </si>
  <si>
    <t>https://www.contrataciones.gov.py/buscador/general.html?filtro=419934&amp;page=</t>
  </si>
  <si>
    <t>ADQUISICIÓN DE PRECINTOS - INTN - AD REFERÉNDUM</t>
  </si>
  <si>
    <t>https://www.contrataciones.gov.py/buscador/general.html?filtro=420026&amp;page=</t>
  </si>
  <si>
    <t>SERVICIO DE MANTENIMIENTO DE EQUIPOS DE LABORATORIO DE LA MARCA PERKIN ELMER DEL INTN</t>
  </si>
  <si>
    <t>IN SITU S.A.</t>
  </si>
  <si>
    <t>https://www.contrataciones.gov.py/buscador/general.html?filtro=420129&amp;page=</t>
  </si>
  <si>
    <t>ADQUISICIÓN DE MATERIALES DE SEGURIDAD Y ADIESTRAMIENTO</t>
  </si>
  <si>
    <t>EDUARDO DAVID MARECOS GAMARRA</t>
  </si>
  <si>
    <t>https://www.contrataciones.gov.py/buscador/general.html?filtro=420290&amp;page=</t>
  </si>
  <si>
    <t>GUAINDUPAR S.A</t>
  </si>
  <si>
    <t>Adquisición de herramientas menores - Ad Referéndum.</t>
  </si>
  <si>
    <t>https://www.contrataciones.gov.py/buscador/general.html?filtro=421184&amp;page=</t>
  </si>
  <si>
    <t>Programa Central</t>
  </si>
  <si>
    <t>1) Otorgar Certificaciones resultantes de verificaciones e inspecciones. 
2) Elaborar las Normas Técnicas Nacionales e implementar la tecnología de la información tanto para usuarios internos como externos. 
3) Operar el Sistema Metrológico Nacional. 
4) Realizar ensayos laboratoriales, investigaciones y transferencia tecnológica. 
5) Mantener un proceso de administración eficiente y eficaz, con personal técnico, ético, competente y comprometido con la misión y la visión del INTN.</t>
  </si>
  <si>
    <t>1) Incremento del nivel de conformidad de productos, sistemas, servicios y personas con los requisitos técnicos de calidad en beneficio a la ciudadanía en general.
2) Servicios y productos con calidad debido al aumento de la confianza en los resultados arrojados por los instrumentos de medición empleados en los sectores industrial, comercial, salud, seguridad y medio ambiente, para la ciudadanía.
3) Aumento de la elaboración de Normas Técnicas Paraguayas, enfocados en el mejoramiento de la calidad de los productos, los servicios, el bienestar y seguridad; para la ciudadanía en general.</t>
  </si>
  <si>
    <t>La sociedad, la industria, el comercio y el sector productivo nacional e internacional.</t>
  </si>
  <si>
    <t>Listado de ejecucion presupuestaria por el objeto del gasto sobre movimientos, desde el 01/01/2022 al 31/12/2022</t>
  </si>
  <si>
    <t>Sub-Rubro</t>
  </si>
  <si>
    <t>Presupuesto Vigente</t>
  </si>
  <si>
    <t>Servicios Personales</t>
  </si>
  <si>
    <t>Remuneraciones Básicas</t>
  </si>
  <si>
    <t>Remuneraciones Temporales</t>
  </si>
  <si>
    <t>Asignaciones Complementarias</t>
  </si>
  <si>
    <t>Personal Contratado</t>
  </si>
  <si>
    <t>Otros Gastos Del Personal</t>
  </si>
  <si>
    <t>Servicios No Personales</t>
  </si>
  <si>
    <t>Servicios Básicos</t>
  </si>
  <si>
    <t>Transporte Y Almacenaje</t>
  </si>
  <si>
    <t>Pasajes Y Viáticos</t>
  </si>
  <si>
    <t>Gastos Por Servicios De Aseo, Mantenimiento Y Reparaciones</t>
  </si>
  <si>
    <t>Alquileres y Derechos</t>
  </si>
  <si>
    <t>Servicios Técnicos Y Profesionales</t>
  </si>
  <si>
    <t>Otros Servicios En General</t>
  </si>
  <si>
    <t>Servicios De Capacitación Y Adiestramiento</t>
  </si>
  <si>
    <t>Bienes De Consumo E Insumos</t>
  </si>
  <si>
    <t>Productos Alimenticios</t>
  </si>
  <si>
    <t>Textiles  Y  Vestuarios</t>
  </si>
  <si>
    <t>Productos De Papel, Cartón  E  Impresos</t>
  </si>
  <si>
    <t>Bienes De Consumo De Oficinas E Insumos</t>
  </si>
  <si>
    <t>Productos E Instrum. Químicos Y Medicinales</t>
  </si>
  <si>
    <t>Combustibles Y Lubricantes</t>
  </si>
  <si>
    <t>Otros Bienes De  Consumo</t>
  </si>
  <si>
    <t>Inversion   Física</t>
  </si>
  <si>
    <t>Construcciones</t>
  </si>
  <si>
    <t>Adquisiciones De Maquinarias, Equipos Y Herramientas En Gene</t>
  </si>
  <si>
    <t>Adquisiciones De Equipos De Oficina Y Computacion</t>
  </si>
  <si>
    <t>Adquisición De Activos Intangibles</t>
  </si>
  <si>
    <t>Otros Gastos De Inversión Y Reparac. Mayores</t>
  </si>
  <si>
    <t>Transferencias</t>
  </si>
  <si>
    <t>Transferencias Corrientes Al Sector Privado</t>
  </si>
  <si>
    <t>Transferencias Corrientes Al Sector Externo</t>
  </si>
  <si>
    <t>Otros Gastos</t>
  </si>
  <si>
    <t>Pago De Impuestos, Tasas, Gastos Judiciales Y Otros</t>
  </si>
  <si>
    <t>TOTAL GENERAL</t>
  </si>
  <si>
    <t>Servicios de Certificación</t>
  </si>
  <si>
    <t>Realización de las certificaciones de productos, servicios, sistemas y personas, de conformidad a las normas técnicas nacionales e internacionales, en concordancia con los lineamientos  aceptados. Aplicables a los casos exigidos por Ley y para aquellos que sean de caracter voluntario.</t>
  </si>
  <si>
    <t>Física: 2.262.- Servicios
Financiera: Gs. 2.497.057.327.-</t>
  </si>
  <si>
    <t>Ciudadanía en general</t>
  </si>
  <si>
    <t>Conforme al Reporte de cada organismo</t>
  </si>
  <si>
    <t>Servicios de Ensayos Laboratoriales</t>
  </si>
  <si>
    <t>Efectuar la extracción de muestras y ensayos laboratoriales en las áreas de alimentos, microbiología, agroindustrias, instrumentales y quimica industrial; ensayos de envases y embalajes, seguridad industrial, materiales de construcción, metalúrgica, textiles, cueros y afines; que permitan garantizar la seguridad y la salud de las personas.</t>
  </si>
  <si>
    <t>Física: 107.551.- Servicios
Financiera: Gs. 19.342.977.076.-</t>
  </si>
  <si>
    <t>Asistencia Técnica e Investigación</t>
  </si>
  <si>
    <t xml:space="preserve">Brindar asistencia técnica a las Mipymes e interesados en general para el fortalecimiento de las capacidades analíticas de las mismas.
Capacitar y adiestrar a los sectores interesados y a la ciudadanía en general, en temas transversales para el mejoramiento de los productos, servicios y sistemas.
Promover la investigación y el desarrollo, para el beneficio de las personas.
</t>
  </si>
  <si>
    <t>Física:  30 Asistencias
Financiera: Gs. 98.759.207.-</t>
  </si>
  <si>
    <t>Servicios Metrológicos</t>
  </si>
  <si>
    <t xml:space="preserve">Servicios de precintado de camiones cisternas de transporte de combustibles desde los puntos de almacenamiento a las estaciones de servicios.
Verificación, calibración y fiscalización de equipos e instrumentos de medición empleados por los sectores industrial, comercial, salud, seguridad y medio ambiente.
</t>
  </si>
  <si>
    <t>Física: 164.185 Servicios
Financiera: Gs. 7.781.756.926.-</t>
  </si>
  <si>
    <t>Normalizaciones Técnicas</t>
  </si>
  <si>
    <t xml:space="preserve">Coordinación de comités técnicos para la actualización y elaboración de normas paraguayas.
Ventas de Normas Técnicas Paraguayas
Participación activa en el Codex Alimentarius </t>
  </si>
  <si>
    <t>Física: 74 Normas
Financiera: 443.295.366.-</t>
  </si>
  <si>
    <t>Estados financieros al cierre del Ejercicio 2021.</t>
  </si>
  <si>
    <t>https://nube.intn.gov.py/cloud/index.php/s/mPmt2ie7mDk7j3n</t>
  </si>
  <si>
    <t>Ejecución Presupuestaria de Gastos - Ejercicio Fiscal 2021</t>
  </si>
  <si>
    <t>https://nube.intn.gov.py/cloud/index.php/s/qJNBMfexXsi7LKM</t>
  </si>
  <si>
    <t>Auditoria Financiera - Ejecución Presupuestaria de Ingresos.</t>
  </si>
  <si>
    <t>https://nube.intn.gov.py/cloud/index.php/s/pQoEoL4rfaopQCS</t>
  </si>
  <si>
    <t>Auditoria Financiera - Revisión del Proceso de Facturación – Sistema ODOO.</t>
  </si>
  <si>
    <t>https://nube.intn.gov.py/cloud/index.php/s/bTsJPgPf75Yt477</t>
  </si>
  <si>
    <t>Auditoria Forense</t>
  </si>
  <si>
    <t xml:space="preserve">Auditoria de Gestión - Convenio PR/DL N° 098/2021 (INTN/PETROPAR) Uso de Combustible </t>
  </si>
  <si>
    <t>https://nube.intn.gov.py/cloud/index.php/s/zQKHQLekfpmWNio</t>
  </si>
  <si>
    <t> Auditoria de Revisión Especial al Departamento de Materiales Construcción dependiente del Organismo Nacional de Inspección (ONI).</t>
  </si>
  <si>
    <t>https://nube.intn.gov.py/cloud/index.php/s/sPdkC39TFMAyxsX</t>
  </si>
  <si>
    <t>Verificación Cumplimiento del Art. 41° de la Ley 2051/03 “De Contrataciones Públicas”, al Segundo Semestre del Ejercicio Fiscal 2021.</t>
  </si>
  <si>
    <t>https://nube.intn.gov.py/cloud/index.php/s/Pzp9wCQae6gdCEa</t>
  </si>
  <si>
    <t xml:space="preserve">Auditoria de Gestión al Departamento de Servicios de Capacitación(DSDC) dependiente del Organismo Nacional de Normalización </t>
  </si>
  <si>
    <t>https://nube.intn.gov.py/cloud/index.php/s/y4sZWbzdmXyCBTW</t>
  </si>
  <si>
    <t>Auditoria de Gestión - Servicio de Verificación a Estaciones de Combustibles Líquidos/ONM.</t>
  </si>
  <si>
    <t>https://nube.intn.gov.py/cloud/index.php/s/YQTAtojAKfnwoKK</t>
  </si>
  <si>
    <t>Verificación Cumplimiento Art. 41 de la Ley N° 2051/03 de Contrataciones Públicas</t>
  </si>
  <si>
    <t>https://nube.intn.gov.py/cloud/index.php/s/rPaayteoYF5xDzi</t>
  </si>
  <si>
    <t> Auditoria de Gestión - Dpto. Combustibles y Lubricantes dependiente del OIAT.</t>
  </si>
  <si>
    <t>https://nube.intn.gov.py/cloud/index.php/s/s3P3qAGxZ2WXw2f</t>
  </si>
  <si>
    <t>Auditoria de Gestión - Dpto. de Seguridad Industrial/ONI</t>
  </si>
  <si>
    <t>https://nube.intn.gov.py/cloud/index.php/s/n25REcGYJD3NbbA</t>
  </si>
  <si>
    <t>Auditorías de Seguimiento</t>
  </si>
  <si>
    <t>Auditoria de Cumplimiento - Anexo II - Revisión del Cumplimiento de las Recomendaciones, y Anexo III Cumplimiento de los Planes de Mejoramiento - Segundo Semestre - Ejercicio Fiscal 2021.</t>
  </si>
  <si>
    <t>https://nube.intn.gov.py/cloud/index.php/s/eMqLXMQLiR7CEq5</t>
  </si>
  <si>
    <t>Auditoria de Cumplimiento - Anexo II - Revisión del Cumplimiento de las Recomendaciones, y Anexo III Cumplimiento de los Planes de Mejoramiento - Primer Semestre - Ejercicio Fiscal 2022.</t>
  </si>
  <si>
    <t>https://nube.intn.gov.py/cloud/index.php/s/DAf4ZBb5YTAyQQM</t>
  </si>
  <si>
    <t>CGR N° 487</t>
  </si>
  <si>
    <t>lnforme Final de Fiscalizacion Especial lnmediata (FEI)</t>
  </si>
  <si>
    <t>https://nube.intn.gov.py/cloud/index.php/s/wXX5WrKzTmc97XR</t>
  </si>
  <si>
    <t>RESOLUCIÓN AGPE N° 399/2022</t>
  </si>
  <si>
    <r>
      <t>Evaluación al Desempeño del Auditor Interno Institucional del Instituto Nacional de Tecnología Normalización y Metrología</t>
    </r>
    <r>
      <rPr>
        <i/>
        <sz val="12"/>
        <color rgb="FF000000"/>
        <rFont val="Georgia"/>
        <family val="1"/>
      </rPr>
      <t> – </t>
    </r>
    <r>
      <rPr>
        <sz val="12"/>
        <color rgb="FF000000"/>
        <rFont val="Georgia"/>
        <family val="1"/>
      </rPr>
      <t>INTN.</t>
    </r>
  </si>
  <si>
    <t>https://nube.intn.gov.py/cloud/index.php/s/8B2Pkre8AYiHNqR</t>
  </si>
  <si>
    <t>Evaluación del Sistema de Control Interno – NRM MECIP:2015 - Ejercicio Fiscal 2022.</t>
  </si>
  <si>
    <t>https://nube.intn.gov.py/cloud/index.php/s/7nHbTTJkXFdAs5L</t>
  </si>
  <si>
    <t> Auditoria de Seguimiento - Evaluación del Plan de Mejoramiento elaborado en el marco del informe Final DAI N° 05/2022 -Auditoria de Gestión al proceso de uso de Tarjetas de Combustible.</t>
  </si>
  <si>
    <t>https://nube.intn.gov.py/cloud/index.php/s/Wcc3fA9X6eaYpon</t>
  </si>
  <si>
    <t>EJERCICIO FISCAL 2021</t>
  </si>
  <si>
    <t>Observación: En relación al proceso de evaluación del MECIP correspondiente al periodo 2021, informo que las evidencias de la implementación, fueron cargadas al sistema de carga portal MECIP de ambos Órganos de Control, así como también fue presentado el informe con la Matriz de evaluación de la efectividad del SCI.
En ese sentido cabe resaltar que el proceso de evaluación de los órganos externos se realiza conforme a lo establecido en disposiciones, que refiere "la fecha tope establecida para la carga de documentos que respaldan la implementación, aplicación y evaluación correspondiente a cada ejercicio fiscal es hasta el 28 de febrero del siguiente año de cada ejercicio fiscal cerrado, Resolución CGR N° 909/2021, asi como la  Circular AGPE PR N° 09/2021.</t>
  </si>
  <si>
    <t>Patricia Villalba</t>
  </si>
  <si>
    <t>Marta Catebekke</t>
  </si>
  <si>
    <t>Patricia Leguizamon</t>
  </si>
  <si>
    <r>
      <t>Total Muje</t>
    </r>
    <r>
      <rPr>
        <b/>
        <sz val="12"/>
        <rFont val="Calibri"/>
        <family val="2"/>
      </rPr>
      <t>res: 4</t>
    </r>
  </si>
  <si>
    <r>
      <t>Total Hombres</t>
    </r>
    <r>
      <rPr>
        <b/>
        <sz val="12"/>
        <rFont val="Calibri"/>
        <family val="2"/>
      </rPr>
      <t xml:space="preserve"> : 3</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</si>
</sst>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43" formatCode="_-* #,##0.00\ _€_-;\-* #,##0.00\ _€_-;_-* &quot;-&quot;??\ _€_-;_-@_-"/>
  </numFmts>
  <fonts count="42">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b/>
      <u/>
      <sz val="14"/>
      <color theme="1"/>
      <name val="Calibri"/>
      <family val="2"/>
    </font>
    <font>
      <b/>
      <u/>
      <sz val="18"/>
      <color theme="1"/>
      <name val="Calibri"/>
      <family val="2"/>
    </font>
    <font>
      <sz val="14"/>
      <color theme="1"/>
      <name val="Calibri"/>
      <family val="2"/>
      <scheme val="minor"/>
    </font>
    <font>
      <b/>
      <sz val="14"/>
      <color theme="1"/>
      <name val="Calibri"/>
      <family val="2"/>
      <scheme val="minor"/>
    </font>
    <font>
      <b/>
      <sz val="14"/>
      <color theme="1"/>
      <name val="Calibri"/>
      <family val="2"/>
    </font>
    <font>
      <b/>
      <u/>
      <sz val="14"/>
      <color theme="1"/>
      <name val="Calibri"/>
      <family val="2"/>
      <scheme val="minor"/>
    </font>
    <font>
      <sz val="15"/>
      <color theme="1"/>
      <name val="Calibri"/>
      <family val="2"/>
      <scheme val="minor"/>
    </font>
    <font>
      <b/>
      <u/>
      <sz val="12"/>
      <color theme="1"/>
      <name val="Calibri"/>
      <family val="2"/>
    </font>
    <font>
      <sz val="12"/>
      <color theme="1"/>
      <name val="Calibri"/>
      <family val="2"/>
      <scheme val="minor"/>
    </font>
    <font>
      <b/>
      <sz val="12"/>
      <color theme="1"/>
      <name val="Calibri"/>
      <family val="2"/>
      <scheme val="minor"/>
    </font>
    <font>
      <b/>
      <sz val="12"/>
      <color theme="1"/>
      <name val="Calibri"/>
      <family val="2"/>
    </font>
    <font>
      <sz val="12"/>
      <color theme="1"/>
      <name val="Calibri"/>
      <family val="2"/>
    </font>
    <font>
      <b/>
      <sz val="13"/>
      <color theme="1"/>
      <name val="Calibri"/>
      <family val="2"/>
    </font>
    <font>
      <sz val="8"/>
      <name val="Calibri"/>
      <family val="2"/>
      <scheme val="minor"/>
    </font>
    <font>
      <b/>
      <u/>
      <sz val="18"/>
      <name val="Calibri"/>
      <family val="2"/>
    </font>
    <font>
      <u/>
      <sz val="11"/>
      <color theme="10"/>
      <name val="Calibri"/>
      <family val="2"/>
      <scheme val="minor"/>
    </font>
    <font>
      <sz val="10"/>
      <color theme="1"/>
      <name val="Calibri"/>
      <family val="2"/>
    </font>
    <font>
      <sz val="11"/>
      <color theme="1"/>
      <name val="Calibri"/>
      <family val="2"/>
      <scheme val="minor"/>
    </font>
    <font>
      <sz val="11"/>
      <name val="Calibri"/>
      <family val="2"/>
      <scheme val="minor"/>
    </font>
    <font>
      <b/>
      <sz val="11"/>
      <color rgb="FF000000"/>
      <name val="Calibri   "/>
    </font>
    <font>
      <sz val="11"/>
      <color theme="1"/>
      <name val="Calibri   "/>
    </font>
    <font>
      <b/>
      <sz val="11"/>
      <name val="Calibri   "/>
    </font>
    <font>
      <sz val="11"/>
      <color rgb="FF000000"/>
      <name val="Calibri   "/>
    </font>
    <font>
      <sz val="11"/>
      <name val="Calibri   "/>
    </font>
    <font>
      <sz val="10"/>
      <color theme="1"/>
      <name val="Calibri"/>
      <family val="2"/>
      <scheme val="minor"/>
    </font>
    <font>
      <sz val="10"/>
      <color rgb="FF202122"/>
      <name val="Arial"/>
      <family val="2"/>
    </font>
    <font>
      <sz val="11"/>
      <color theme="1"/>
      <name val="Calibri"/>
      <family val="2"/>
    </font>
    <font>
      <sz val="11"/>
      <color theme="1"/>
      <name val="Calibri"/>
      <charset val="134"/>
      <scheme val="minor"/>
    </font>
    <font>
      <sz val="11"/>
      <color rgb="FF000000"/>
      <name val="Calibri"/>
      <family val="2"/>
      <scheme val="minor"/>
    </font>
    <font>
      <sz val="12"/>
      <name val="Calibri"/>
      <family val="2"/>
    </font>
    <font>
      <b/>
      <sz val="12"/>
      <name val="Calibri"/>
      <family val="2"/>
    </font>
    <font>
      <b/>
      <sz val="12"/>
      <name val="Calibri"/>
      <family val="2"/>
      <scheme val="minor"/>
    </font>
    <font>
      <b/>
      <u/>
      <sz val="12"/>
      <color theme="1"/>
      <name val="Calibri"/>
      <family val="2"/>
      <scheme val="minor"/>
    </font>
    <font>
      <b/>
      <sz val="11"/>
      <color theme="1"/>
      <name val="Calibri   "/>
    </font>
    <font>
      <i/>
      <sz val="12"/>
      <color rgb="FF000000"/>
      <name val="Georgia"/>
      <family val="1"/>
    </font>
    <font>
      <sz val="12"/>
      <color rgb="FF000000"/>
      <name val="Georgia"/>
      <family val="1"/>
    </font>
  </fonts>
  <fills count="10">
    <fill>
      <patternFill patternType="none"/>
    </fill>
    <fill>
      <patternFill patternType="gray125"/>
    </fill>
    <fill>
      <patternFill patternType="solid">
        <fgColor theme="5" tint="-0.249977111117893"/>
        <bgColor indexed="64"/>
      </patternFill>
    </fill>
    <fill>
      <patternFill patternType="solid">
        <fgColor theme="5"/>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39997558519241921"/>
        <bgColor indexed="64"/>
      </patternFill>
    </fill>
    <fill>
      <patternFill patternType="solid">
        <fgColor rgb="FFEF8D4B"/>
        <bgColor indexed="64"/>
      </patternFill>
    </fill>
    <fill>
      <patternFill patternType="solid">
        <fgColor theme="5" tint="0.39997558519241921"/>
        <bgColor indexed="65"/>
      </patternFill>
    </fill>
    <fill>
      <patternFill patternType="solid">
        <fgColor rgb="FFF4B084"/>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auto="1"/>
      </right>
      <top style="medium">
        <color indexed="64"/>
      </top>
      <bottom style="medium">
        <color indexed="64"/>
      </bottom>
      <diagonal/>
    </border>
  </borders>
  <cellStyleXfs count="6">
    <xf numFmtId="0" fontId="0" fillId="0" borderId="0">
      <alignment vertical="center"/>
    </xf>
    <xf numFmtId="0" fontId="21" fillId="0" borderId="0" applyNumberFormat="0" applyFill="0" applyBorder="0" applyAlignment="0" applyProtection="0">
      <alignment vertical="center"/>
    </xf>
    <xf numFmtId="41" fontId="23" fillId="0" borderId="0" applyFont="0" applyFill="0" applyBorder="0" applyAlignment="0" applyProtection="0"/>
    <xf numFmtId="9" fontId="33" fillId="0" borderId="0" applyFont="0" applyFill="0" applyBorder="0" applyAlignment="0" applyProtection="0"/>
    <xf numFmtId="43" fontId="33" fillId="0" borderId="0" applyFont="0" applyFill="0" applyBorder="0" applyAlignment="0" applyProtection="0"/>
    <xf numFmtId="0" fontId="21" fillId="0" borderId="0" applyNumberFormat="0" applyFill="0" applyBorder="0" applyAlignment="0" applyProtection="0">
      <alignment vertical="center"/>
    </xf>
  </cellStyleXfs>
  <cellXfs count="245">
    <xf numFmtId="0" fontId="0" fillId="0" borderId="0" xfId="0">
      <alignment vertical="center"/>
    </xf>
    <xf numFmtId="0" fontId="5" fillId="0" borderId="0" xfId="0" applyFont="1">
      <alignment vertical="center"/>
    </xf>
    <xf numFmtId="0" fontId="5" fillId="4" borderId="1" xfId="0" applyFont="1" applyFill="1" applyBorder="1">
      <alignment vertical="center"/>
    </xf>
    <xf numFmtId="0" fontId="9" fillId="4" borderId="0" xfId="0" applyFont="1" applyFill="1">
      <alignment vertical="center"/>
    </xf>
    <xf numFmtId="0" fontId="8" fillId="4" borderId="0" xfId="0" applyFont="1" applyFill="1">
      <alignment vertical="center"/>
    </xf>
    <xf numFmtId="0" fontId="14" fillId="4" borderId="0" xfId="0" applyFont="1" applyFill="1">
      <alignment vertical="center"/>
    </xf>
    <xf numFmtId="0" fontId="14" fillId="0" borderId="0" xfId="0" applyFont="1">
      <alignment vertical="center"/>
    </xf>
    <xf numFmtId="0" fontId="15" fillId="4" borderId="1" xfId="0" applyFont="1" applyFill="1" applyBorder="1">
      <alignment vertical="center"/>
    </xf>
    <xf numFmtId="0" fontId="16" fillId="4" borderId="1"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17" fillId="0" borderId="0" xfId="0" applyFont="1">
      <alignment vertical="center"/>
    </xf>
    <xf numFmtId="0" fontId="16" fillId="4" borderId="1" xfId="0" applyFont="1" applyFill="1" applyBorder="1">
      <alignment vertical="center"/>
    </xf>
    <xf numFmtId="0" fontId="17" fillId="4" borderId="1" xfId="0" applyFont="1" applyFill="1" applyBorder="1">
      <alignment vertical="center"/>
    </xf>
    <xf numFmtId="0" fontId="15" fillId="4" borderId="1" xfId="0" applyFont="1" applyFill="1" applyBorder="1" applyAlignment="1">
      <alignment horizontal="center" vertical="center"/>
    </xf>
    <xf numFmtId="0" fontId="14" fillId="0" borderId="0" xfId="0" applyFont="1" applyAlignment="1">
      <alignment horizontal="center" vertical="center"/>
    </xf>
    <xf numFmtId="0" fontId="16" fillId="4" borderId="1" xfId="0" applyFont="1" applyFill="1" applyBorder="1" applyAlignment="1">
      <alignment horizontal="center" vertical="center"/>
    </xf>
    <xf numFmtId="0" fontId="15" fillId="5" borderId="0" xfId="0" applyFont="1" applyFill="1" applyAlignment="1">
      <alignment horizontal="center" vertical="center"/>
    </xf>
    <xf numFmtId="0" fontId="14" fillId="5" borderId="0" xfId="0" applyFont="1" applyFill="1">
      <alignment vertical="center"/>
    </xf>
    <xf numFmtId="0" fontId="0" fillId="5" borderId="0" xfId="0" applyFill="1">
      <alignment vertical="center"/>
    </xf>
    <xf numFmtId="0" fontId="16" fillId="3" borderId="1" xfId="0" applyFont="1" applyFill="1" applyBorder="1" applyAlignment="1">
      <alignment horizontal="center" vertical="center" wrapText="1"/>
    </xf>
    <xf numFmtId="0" fontId="7" fillId="0" borderId="0" xfId="0" applyFont="1">
      <alignment vertical="center"/>
    </xf>
    <xf numFmtId="0" fontId="12" fillId="0" borderId="0" xfId="0" applyFont="1">
      <alignment vertical="center"/>
    </xf>
    <xf numFmtId="0" fontId="15" fillId="0" borderId="0" xfId="0" applyFont="1">
      <alignment vertical="center"/>
    </xf>
    <xf numFmtId="0" fontId="16" fillId="2" borderId="1" xfId="0" applyFont="1" applyFill="1" applyBorder="1" applyAlignment="1">
      <alignment horizontal="justify" vertical="top" wrapText="1"/>
    </xf>
    <xf numFmtId="0" fontId="14" fillId="5" borderId="4" xfId="0" applyFont="1" applyFill="1" applyBorder="1" applyAlignment="1">
      <alignment horizontal="center" vertical="center"/>
    </xf>
    <xf numFmtId="0" fontId="15" fillId="0" borderId="0" xfId="0" applyFont="1" applyAlignment="1">
      <alignment horizontal="center" vertical="center"/>
    </xf>
    <xf numFmtId="0" fontId="14" fillId="5" borderId="0" xfId="0" applyFont="1" applyFill="1" applyAlignment="1">
      <alignment horizontal="center" vertical="center"/>
    </xf>
    <xf numFmtId="0" fontId="15" fillId="4" borderId="1" xfId="0" applyFont="1" applyFill="1" applyBorder="1" applyAlignment="1">
      <alignment horizontal="center" vertical="center" wrapText="1"/>
    </xf>
    <xf numFmtId="0" fontId="15" fillId="4" borderId="12" xfId="0" applyFont="1" applyFill="1" applyBorder="1" applyAlignment="1">
      <alignment horizontal="center" vertical="center"/>
    </xf>
    <xf numFmtId="0" fontId="15" fillId="3" borderId="1" xfId="0" applyFont="1" applyFill="1" applyBorder="1" applyAlignment="1">
      <alignment horizontal="center" vertical="center"/>
    </xf>
    <xf numFmtId="0" fontId="21" fillId="4" borderId="1" xfId="1" applyFill="1" applyBorder="1" applyAlignment="1">
      <alignment horizontal="center" vertical="center" wrapText="1"/>
    </xf>
    <xf numFmtId="0" fontId="17" fillId="4" borderId="1" xfId="0" applyFont="1" applyFill="1" applyBorder="1" applyAlignment="1">
      <alignment horizontal="center" vertical="center"/>
    </xf>
    <xf numFmtId="14" fontId="14" fillId="4" borderId="1" xfId="0" applyNumberFormat="1" applyFont="1" applyFill="1" applyBorder="1" applyAlignment="1">
      <alignment horizontal="center" vertical="center"/>
    </xf>
    <xf numFmtId="14" fontId="17" fillId="4" borderId="1" xfId="0" applyNumberFormat="1" applyFont="1" applyFill="1" applyBorder="1" applyAlignment="1">
      <alignment horizontal="center" vertical="center" wrapText="1"/>
    </xf>
    <xf numFmtId="0" fontId="14" fillId="4" borderId="1" xfId="0" applyFont="1" applyFill="1" applyBorder="1" applyAlignment="1">
      <alignment horizontal="center" vertical="center"/>
    </xf>
    <xf numFmtId="17" fontId="17" fillId="4" borderId="1" xfId="0" applyNumberFormat="1" applyFont="1" applyFill="1" applyBorder="1" applyAlignment="1">
      <alignment horizontal="center" vertical="center" wrapText="1"/>
    </xf>
    <xf numFmtId="0" fontId="21" fillId="0" borderId="0" xfId="1">
      <alignment vertical="center"/>
    </xf>
    <xf numFmtId="3" fontId="17" fillId="4" borderId="1" xfId="0" applyNumberFormat="1" applyFont="1" applyFill="1" applyBorder="1" applyAlignment="1">
      <alignment horizontal="center" vertical="center" wrapText="1"/>
    </xf>
    <xf numFmtId="0" fontId="15" fillId="0" borderId="0" xfId="0" applyFont="1" applyAlignment="1">
      <alignment horizontal="center" vertical="center" wrapText="1"/>
    </xf>
    <xf numFmtId="0" fontId="30" fillId="4" borderId="1" xfId="0" applyFont="1" applyFill="1" applyBorder="1" applyAlignment="1">
      <alignment horizontal="center" vertical="center"/>
    </xf>
    <xf numFmtId="0" fontId="30" fillId="4" borderId="1" xfId="0" applyFont="1" applyFill="1" applyBorder="1" applyAlignment="1">
      <alignment horizontal="center" vertical="center" wrapText="1"/>
    </xf>
    <xf numFmtId="0" fontId="21" fillId="4" borderId="1" xfId="1" applyFill="1" applyBorder="1" applyAlignment="1">
      <alignment horizontal="center" vertical="center"/>
    </xf>
    <xf numFmtId="0" fontId="34" fillId="4" borderId="1" xfId="0" applyFont="1" applyFill="1" applyBorder="1" applyAlignment="1">
      <alignment horizontal="center" vertical="center" wrapText="1"/>
    </xf>
    <xf numFmtId="0" fontId="34" fillId="4" borderId="1" xfId="0" applyFont="1" applyFill="1" applyBorder="1" applyAlignment="1">
      <alignment horizontal="left" vertical="center" wrapText="1"/>
    </xf>
    <xf numFmtId="3" fontId="34" fillId="4" borderId="1" xfId="0" applyNumberFormat="1" applyFont="1" applyFill="1" applyBorder="1" applyAlignment="1">
      <alignment horizontal="center" vertical="center" wrapText="1"/>
    </xf>
    <xf numFmtId="0" fontId="24" fillId="4" borderId="1" xfId="0" applyFont="1" applyFill="1" applyBorder="1" applyAlignment="1">
      <alignment vertical="center" wrapText="1"/>
    </xf>
    <xf numFmtId="41" fontId="25" fillId="7" borderId="15" xfId="2" applyFont="1" applyFill="1" applyBorder="1" applyAlignment="1">
      <alignment horizontal="center" vertical="center" shrinkToFit="1"/>
    </xf>
    <xf numFmtId="41" fontId="26" fillId="7" borderId="16" xfId="2" applyFont="1" applyFill="1" applyBorder="1" applyAlignment="1">
      <alignment horizontal="center" vertical="center"/>
    </xf>
    <xf numFmtId="41" fontId="27" fillId="7" borderId="16" xfId="2" applyFont="1" applyFill="1" applyBorder="1" applyAlignment="1">
      <alignment horizontal="left" vertical="center" wrapText="1"/>
    </xf>
    <xf numFmtId="41" fontId="25" fillId="7" borderId="16" xfId="2" applyFont="1" applyFill="1" applyBorder="1" applyAlignment="1">
      <alignment vertical="center" shrinkToFit="1"/>
    </xf>
    <xf numFmtId="0" fontId="21" fillId="8" borderId="1" xfId="1" applyFill="1" applyBorder="1" applyAlignment="1">
      <alignment horizontal="center" vertical="center" wrapText="1"/>
    </xf>
    <xf numFmtId="0" fontId="24" fillId="4" borderId="1" xfId="1" applyFont="1" applyFill="1" applyBorder="1" applyAlignment="1">
      <alignment horizontal="center" vertical="center" wrapText="1"/>
    </xf>
    <xf numFmtId="0" fontId="37" fillId="4" borderId="1" xfId="0" applyFont="1" applyFill="1" applyBorder="1" applyAlignment="1">
      <alignment horizontal="center" vertical="center"/>
    </xf>
    <xf numFmtId="0" fontId="37" fillId="4" borderId="1" xfId="0" applyFont="1" applyFill="1" applyBorder="1" applyAlignment="1">
      <alignment horizontal="center" vertical="center" wrapText="1"/>
    </xf>
    <xf numFmtId="0" fontId="21" fillId="4" borderId="1" xfId="1" applyFill="1" applyBorder="1" applyAlignment="1">
      <alignment horizontal="center" vertical="center" wrapText="1"/>
    </xf>
    <xf numFmtId="0" fontId="14" fillId="4" borderId="1" xfId="0" applyFont="1" applyFill="1" applyBorder="1" applyAlignment="1">
      <alignment horizontal="center" vertical="center"/>
    </xf>
    <xf numFmtId="0" fontId="17" fillId="4" borderId="12" xfId="0" applyFont="1" applyFill="1" applyBorder="1" applyAlignment="1">
      <alignment horizontal="center" vertical="center" wrapText="1"/>
    </xf>
    <xf numFmtId="0" fontId="14" fillId="4" borderId="1" xfId="0" applyFont="1" applyFill="1" applyBorder="1" applyAlignment="1">
      <alignment horizontal="center" vertical="center"/>
    </xf>
    <xf numFmtId="0" fontId="17" fillId="4" borderId="1"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21" fillId="4" borderId="1" xfId="1" applyFill="1" applyBorder="1" applyAlignment="1">
      <alignment horizontal="center" vertical="center" wrapText="1"/>
    </xf>
    <xf numFmtId="0" fontId="24" fillId="0" borderId="5" xfId="0" applyFont="1" applyBorder="1" applyAlignment="1">
      <alignment vertical="center" wrapText="1"/>
    </xf>
    <xf numFmtId="0" fontId="24" fillId="4" borderId="1" xfId="0" applyFont="1" applyFill="1" applyBorder="1">
      <alignment vertical="center"/>
    </xf>
    <xf numFmtId="41" fontId="24" fillId="4" borderId="1" xfId="2" applyFont="1" applyFill="1" applyBorder="1" applyAlignment="1">
      <alignment horizontal="center" vertical="center"/>
    </xf>
    <xf numFmtId="9" fontId="24" fillId="4" borderId="1" xfId="3" applyFont="1" applyFill="1" applyBorder="1" applyAlignment="1">
      <alignment horizontal="center" vertical="center"/>
    </xf>
    <xf numFmtId="1" fontId="25" fillId="7" borderId="15" xfId="0" applyNumberFormat="1" applyFont="1" applyFill="1" applyBorder="1" applyAlignment="1">
      <alignment horizontal="center" shrinkToFit="1"/>
    </xf>
    <xf numFmtId="0" fontId="39" fillId="7" borderId="16" xfId="0" applyFont="1" applyFill="1" applyBorder="1" applyAlignment="1">
      <alignment horizontal="center"/>
    </xf>
    <xf numFmtId="0" fontId="27" fillId="7" borderId="16" xfId="0" applyFont="1" applyFill="1" applyBorder="1" applyAlignment="1">
      <alignment horizontal="center" wrapText="1"/>
    </xf>
    <xf numFmtId="3" fontId="25" fillId="7" borderId="16" xfId="0" applyNumberFormat="1" applyFont="1" applyFill="1" applyBorder="1" applyAlignment="1">
      <alignment horizontal="center" shrinkToFit="1"/>
    </xf>
    <xf numFmtId="41" fontId="28" fillId="9" borderId="17" xfId="2" applyFont="1" applyFill="1" applyBorder="1" applyAlignment="1">
      <alignment horizontal="center" vertical="center"/>
    </xf>
    <xf numFmtId="41" fontId="28" fillId="9" borderId="1" xfId="2" applyFont="1" applyFill="1" applyBorder="1" applyAlignment="1">
      <alignment horizontal="center" vertical="center" shrinkToFit="1"/>
    </xf>
    <xf numFmtId="41" fontId="29" fillId="9" borderId="1" xfId="2" applyFont="1" applyFill="1" applyBorder="1" applyAlignment="1">
      <alignment horizontal="left" vertical="center" wrapText="1"/>
    </xf>
    <xf numFmtId="41" fontId="28" fillId="9" borderId="1" xfId="2" applyFont="1" applyFill="1" applyBorder="1" applyAlignment="1">
      <alignment vertical="center" shrinkToFit="1"/>
    </xf>
    <xf numFmtId="41" fontId="28" fillId="9" borderId="18" xfId="2" applyFont="1" applyFill="1" applyBorder="1" applyAlignment="1">
      <alignment horizontal="center" vertical="center"/>
    </xf>
    <xf numFmtId="41" fontId="28" fillId="9" borderId="13" xfId="2" applyFont="1" applyFill="1" applyBorder="1" applyAlignment="1">
      <alignment horizontal="center" vertical="center" shrinkToFit="1"/>
    </xf>
    <xf numFmtId="41" fontId="29" fillId="9" borderId="13" xfId="2" applyFont="1" applyFill="1" applyBorder="1" applyAlignment="1">
      <alignment horizontal="left" vertical="center" wrapText="1"/>
    </xf>
    <xf numFmtId="41" fontId="28" fillId="9" borderId="13" xfId="2" applyFont="1" applyFill="1" applyBorder="1" applyAlignment="1">
      <alignment vertical="center" shrinkToFit="1"/>
    </xf>
    <xf numFmtId="41" fontId="28" fillId="9" borderId="1" xfId="2" applyFont="1" applyFill="1" applyBorder="1" applyAlignment="1">
      <alignment horizontal="center" vertical="center"/>
    </xf>
    <xf numFmtId="41" fontId="28" fillId="9" borderId="19" xfId="2" applyFont="1" applyFill="1" applyBorder="1" applyAlignment="1">
      <alignment horizontal="center" vertical="center"/>
    </xf>
    <xf numFmtId="41" fontId="28" fillId="9" borderId="12" xfId="2" applyFont="1" applyFill="1" applyBorder="1" applyAlignment="1">
      <alignment horizontal="center" vertical="center" shrinkToFit="1"/>
    </xf>
    <xf numFmtId="41" fontId="29" fillId="9" borderId="12" xfId="2" applyFont="1" applyFill="1" applyBorder="1" applyAlignment="1">
      <alignment horizontal="left" vertical="center" wrapText="1"/>
    </xf>
    <xf numFmtId="41" fontId="28" fillId="9" borderId="12" xfId="2" applyFont="1" applyFill="1" applyBorder="1" applyAlignment="1">
      <alignment vertical="center" shrinkToFit="1"/>
    </xf>
    <xf numFmtId="41" fontId="28" fillId="9" borderId="13" xfId="2" applyFont="1" applyFill="1" applyBorder="1" applyAlignment="1">
      <alignment horizontal="center" vertical="center"/>
    </xf>
    <xf numFmtId="0" fontId="21" fillId="9" borderId="1" xfId="1" applyFill="1" applyBorder="1" applyAlignment="1">
      <alignment horizontal="center" vertical="center"/>
    </xf>
    <xf numFmtId="41" fontId="25" fillId="7" borderId="21" xfId="2" applyFont="1" applyFill="1" applyBorder="1" applyAlignment="1">
      <alignment horizontal="right" vertical="top" wrapText="1" shrinkToFit="1"/>
    </xf>
    <xf numFmtId="41" fontId="25" fillId="7" borderId="23" xfId="2" applyFont="1" applyFill="1" applyBorder="1" applyAlignment="1">
      <alignment horizontal="right" vertical="top" wrapText="1" shrinkToFit="1"/>
    </xf>
    <xf numFmtId="41" fontId="25" fillId="7" borderId="22" xfId="2" applyFont="1" applyFill="1" applyBorder="1" applyAlignment="1">
      <alignment horizontal="right" vertical="top" wrapText="1" shrinkToFit="1"/>
    </xf>
    <xf numFmtId="0" fontId="24" fillId="9" borderId="1" xfId="0" applyFont="1" applyFill="1" applyBorder="1">
      <alignment vertical="center"/>
    </xf>
    <xf numFmtId="0" fontId="24" fillId="9" borderId="1" xfId="0" applyFont="1" applyFill="1" applyBorder="1" applyAlignment="1">
      <alignment vertical="center" wrapText="1"/>
    </xf>
    <xf numFmtId="41" fontId="24" fillId="9" borderId="1" xfId="2" applyFont="1" applyFill="1" applyBorder="1" applyAlignment="1">
      <alignment horizontal="left" vertical="center" wrapText="1"/>
    </xf>
    <xf numFmtId="0" fontId="17" fillId="4" borderId="1" xfId="0" applyFont="1" applyFill="1" applyBorder="1" applyAlignment="1">
      <alignment horizontal="center" vertical="center"/>
    </xf>
    <xf numFmtId="0" fontId="0" fillId="0" borderId="0" xfId="0" applyAlignment="1">
      <alignment horizontal="right" vertical="center"/>
    </xf>
    <xf numFmtId="14" fontId="2" fillId="4" borderId="1" xfId="0" applyNumberFormat="1" applyFont="1" applyFill="1" applyBorder="1" applyAlignment="1">
      <alignment horizontal="center" vertical="center"/>
    </xf>
    <xf numFmtId="0" fontId="2" fillId="4" borderId="1" xfId="0" applyFont="1" applyFill="1" applyBorder="1" applyAlignment="1">
      <alignment horizontal="center" vertical="center" wrapText="1"/>
    </xf>
    <xf numFmtId="0" fontId="21" fillId="4" borderId="1" xfId="1" applyFont="1" applyFill="1" applyBorder="1" applyAlignment="1">
      <alignment horizontal="center" vertical="center" wrapText="1"/>
    </xf>
    <xf numFmtId="0" fontId="21" fillId="4" borderId="1" xfId="5"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3" fontId="2" fillId="4" borderId="1" xfId="4" applyNumberFormat="1" applyFont="1" applyFill="1" applyBorder="1" applyAlignment="1">
      <alignment horizontal="center" vertical="center" wrapText="1"/>
    </xf>
    <xf numFmtId="0" fontId="2" fillId="4" borderId="1" xfId="0" applyFont="1" applyFill="1" applyBorder="1" applyAlignment="1">
      <alignment horizontal="center" vertical="center"/>
    </xf>
    <xf numFmtId="3" fontId="2" fillId="4" borderId="1" xfId="0" applyNumberFormat="1" applyFont="1" applyFill="1" applyBorder="1" applyAlignment="1">
      <alignment horizontal="center" vertical="center" wrapText="1"/>
    </xf>
    <xf numFmtId="0" fontId="2" fillId="4" borderId="1" xfId="0" applyFont="1" applyFill="1" applyBorder="1" applyAlignment="1">
      <alignment vertical="center"/>
    </xf>
    <xf numFmtId="3" fontId="2" fillId="4" borderId="1" xfId="0" applyNumberFormat="1" applyFont="1" applyFill="1" applyBorder="1" applyAlignment="1">
      <alignment horizontal="center" vertical="center"/>
    </xf>
    <xf numFmtId="14" fontId="24" fillId="4" borderId="1" xfId="0" applyNumberFormat="1" applyFont="1" applyFill="1" applyBorder="1" applyAlignment="1">
      <alignment horizontal="center" vertical="center" wrapText="1"/>
    </xf>
    <xf numFmtId="3" fontId="24" fillId="4" borderId="1" xfId="0" applyNumberFormat="1" applyFont="1" applyFill="1" applyBorder="1" applyAlignment="1">
      <alignment horizontal="center" vertical="center" wrapText="1"/>
    </xf>
    <xf numFmtId="0" fontId="24" fillId="4" borderId="1" xfId="0" applyFont="1" applyFill="1" applyBorder="1" applyAlignment="1">
      <alignment horizontal="center" vertical="center" wrapText="1"/>
    </xf>
    <xf numFmtId="0" fontId="24" fillId="4" borderId="1" xfId="0" applyFont="1" applyFill="1" applyBorder="1" applyAlignment="1">
      <alignment horizontal="justify" vertical="center" wrapText="1"/>
    </xf>
    <xf numFmtId="14" fontId="24" fillId="4" borderId="13" xfId="0" applyNumberFormat="1" applyFont="1" applyFill="1" applyBorder="1" applyAlignment="1">
      <alignment horizontal="center" vertical="center" wrapText="1"/>
    </xf>
    <xf numFmtId="49" fontId="24" fillId="4" borderId="1" xfId="0" applyNumberFormat="1" applyFont="1" applyFill="1" applyBorder="1" applyAlignment="1">
      <alignment horizontal="center" vertical="center" wrapText="1"/>
    </xf>
    <xf numFmtId="0" fontId="22" fillId="4" borderId="1" xfId="0" applyFont="1" applyFill="1" applyBorder="1" applyAlignment="1">
      <alignment horizontal="center" vertical="center"/>
    </xf>
    <xf numFmtId="14" fontId="1" fillId="4" borderId="1" xfId="0" applyNumberFormat="1" applyFont="1" applyFill="1" applyBorder="1" applyAlignment="1">
      <alignment horizontal="center" vertical="center"/>
    </xf>
    <xf numFmtId="17" fontId="14" fillId="4" borderId="1" xfId="0" applyNumberFormat="1" applyFont="1" applyFill="1" applyBorder="1" applyAlignment="1">
      <alignment horizontal="center" vertical="center"/>
    </xf>
    <xf numFmtId="0" fontId="16" fillId="4" borderId="1" xfId="0" applyFont="1" applyFill="1" applyBorder="1" applyAlignment="1">
      <alignment horizontal="center" vertical="center"/>
    </xf>
    <xf numFmtId="0" fontId="15" fillId="4" borderId="1" xfId="0" applyFont="1" applyFill="1" applyBorder="1" applyAlignment="1">
      <alignment horizontal="center" vertical="center"/>
    </xf>
    <xf numFmtId="0" fontId="15" fillId="4" borderId="1" xfId="0" applyFont="1" applyFill="1" applyBorder="1" applyAlignment="1">
      <alignment horizontal="center" vertical="center" wrapText="1"/>
    </xf>
    <xf numFmtId="49" fontId="14" fillId="4" borderId="2" xfId="0" applyNumberFormat="1" applyFont="1" applyFill="1" applyBorder="1" applyAlignment="1">
      <alignment horizontal="left" vertical="center" wrapText="1"/>
    </xf>
    <xf numFmtId="49" fontId="14" fillId="4" borderId="6" xfId="0" applyNumberFormat="1" applyFont="1" applyFill="1" applyBorder="1" applyAlignment="1">
      <alignment horizontal="left" vertical="center" wrapText="1"/>
    </xf>
    <xf numFmtId="49" fontId="14" fillId="4" borderId="3" xfId="0" applyNumberFormat="1" applyFont="1" applyFill="1" applyBorder="1" applyAlignment="1">
      <alignment horizontal="left" vertical="center" wrapText="1"/>
    </xf>
    <xf numFmtId="0" fontId="21" fillId="4" borderId="2" xfId="1" applyFill="1" applyBorder="1" applyAlignment="1">
      <alignment horizontal="center" vertical="center" wrapText="1"/>
    </xf>
    <xf numFmtId="0" fontId="21" fillId="4" borderId="3" xfId="1" applyFill="1" applyBorder="1" applyAlignment="1">
      <alignment horizontal="center" vertical="center" wrapText="1"/>
    </xf>
    <xf numFmtId="0" fontId="14" fillId="4" borderId="1" xfId="0" applyFont="1" applyFill="1" applyBorder="1" applyAlignment="1">
      <alignment horizontal="left" vertical="center" wrapText="1"/>
    </xf>
    <xf numFmtId="0" fontId="14" fillId="4" borderId="3" xfId="0" applyFont="1" applyFill="1" applyBorder="1" applyAlignment="1">
      <alignment horizontal="center" vertical="center" wrapText="1"/>
    </xf>
    <xf numFmtId="0" fontId="21" fillId="4" borderId="2" xfId="1" applyFill="1" applyBorder="1" applyAlignment="1">
      <alignment horizontal="center" vertical="center"/>
    </xf>
    <xf numFmtId="0" fontId="21" fillId="4" borderId="3" xfId="1" applyFill="1" applyBorder="1" applyAlignment="1">
      <alignment horizontal="center" vertical="center"/>
    </xf>
    <xf numFmtId="0" fontId="14" fillId="4" borderId="1" xfId="0" applyFont="1" applyFill="1" applyBorder="1" applyAlignment="1">
      <alignment horizontal="left" vertical="center"/>
    </xf>
    <xf numFmtId="0" fontId="1" fillId="4" borderId="3" xfId="0" applyFont="1" applyFill="1" applyBorder="1" applyAlignment="1">
      <alignment horizontal="center" vertical="center" wrapText="1"/>
    </xf>
    <xf numFmtId="0" fontId="1" fillId="4" borderId="3" xfId="0" applyFont="1" applyFill="1" applyBorder="1" applyAlignment="1">
      <alignment horizontal="center" vertical="center"/>
    </xf>
    <xf numFmtId="0" fontId="21" fillId="4" borderId="6" xfId="1" applyFill="1" applyBorder="1" applyAlignment="1">
      <alignment horizontal="center" vertical="center" wrapText="1"/>
    </xf>
    <xf numFmtId="0" fontId="14" fillId="4" borderId="2" xfId="0" applyFont="1" applyFill="1" applyBorder="1" applyAlignment="1">
      <alignment horizontal="center" vertical="center"/>
    </xf>
    <xf numFmtId="0" fontId="14" fillId="4" borderId="3" xfId="0" applyFont="1" applyFill="1" applyBorder="1" applyAlignment="1">
      <alignment horizontal="center" vertical="center"/>
    </xf>
    <xf numFmtId="0" fontId="21" fillId="4" borderId="13" xfId="1" applyFont="1" applyFill="1" applyBorder="1" applyAlignment="1">
      <alignment horizontal="center" vertical="center" wrapText="1"/>
    </xf>
    <xf numFmtId="0" fontId="21" fillId="4" borderId="24" xfId="1" applyFont="1" applyFill="1" applyBorder="1" applyAlignment="1">
      <alignment horizontal="center" vertical="center" wrapText="1"/>
    </xf>
    <xf numFmtId="0" fontId="21" fillId="4" borderId="12" xfId="1" applyFont="1" applyFill="1" applyBorder="1" applyAlignment="1">
      <alignment horizontal="center" vertical="center" wrapText="1"/>
    </xf>
    <xf numFmtId="41" fontId="27" fillId="7" borderId="20" xfId="2" applyFont="1" applyFill="1" applyBorder="1" applyAlignment="1">
      <alignment horizontal="right" vertical="top" wrapText="1"/>
    </xf>
    <xf numFmtId="41" fontId="27" fillId="7" borderId="21" xfId="2" applyFont="1" applyFill="1" applyBorder="1" applyAlignment="1">
      <alignment horizontal="right" vertical="top" wrapText="1"/>
    </xf>
    <xf numFmtId="41" fontId="27" fillId="7" borderId="22" xfId="2" applyFont="1" applyFill="1" applyBorder="1" applyAlignment="1">
      <alignment horizontal="right" vertical="top" wrapText="1"/>
    </xf>
    <xf numFmtId="1" fontId="25" fillId="7" borderId="20" xfId="0" applyNumberFormat="1" applyFont="1" applyFill="1" applyBorder="1" applyAlignment="1">
      <alignment horizontal="center" shrinkToFit="1"/>
    </xf>
    <xf numFmtId="1" fontId="25" fillId="7" borderId="21" xfId="0" applyNumberFormat="1" applyFont="1" applyFill="1" applyBorder="1" applyAlignment="1">
      <alignment horizontal="center" shrinkToFit="1"/>
    </xf>
    <xf numFmtId="1" fontId="25" fillId="7" borderId="25" xfId="0" applyNumberFormat="1" applyFont="1" applyFill="1" applyBorder="1" applyAlignment="1">
      <alignment horizontal="center" shrinkToFit="1"/>
    </xf>
    <xf numFmtId="3" fontId="2" fillId="4" borderId="1" xfId="4" applyNumberFormat="1" applyFont="1" applyFill="1" applyBorder="1" applyAlignment="1">
      <alignment horizontal="center" vertical="center" wrapText="1"/>
    </xf>
    <xf numFmtId="3" fontId="2" fillId="4" borderId="13" xfId="4" applyNumberFormat="1" applyFont="1" applyFill="1" applyBorder="1" applyAlignment="1">
      <alignment horizontal="center" vertical="center" wrapText="1"/>
    </xf>
    <xf numFmtId="3" fontId="2" fillId="4" borderId="24" xfId="4" applyNumberFormat="1" applyFont="1" applyFill="1" applyBorder="1" applyAlignment="1">
      <alignment horizontal="center" vertical="center" wrapText="1"/>
    </xf>
    <xf numFmtId="3" fontId="2" fillId="4" borderId="12" xfId="4" applyNumberFormat="1" applyFont="1" applyFill="1" applyBorder="1" applyAlignment="1">
      <alignment horizontal="center" vertical="center" wrapText="1"/>
    </xf>
    <xf numFmtId="0" fontId="13" fillId="3" borderId="1" xfId="0" applyFont="1" applyFill="1" applyBorder="1" applyAlignment="1">
      <alignment horizontal="center" vertical="center"/>
    </xf>
    <xf numFmtId="0" fontId="21" fillId="4" borderId="1" xfId="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49" fontId="24" fillId="4" borderId="13" xfId="0" applyNumberFormat="1" applyFont="1" applyFill="1" applyBorder="1" applyAlignment="1">
      <alignment horizontal="center" vertical="center" wrapText="1"/>
    </xf>
    <xf numFmtId="49" fontId="2" fillId="4" borderId="24" xfId="0" applyNumberFormat="1" applyFont="1" applyFill="1" applyBorder="1" applyAlignment="1">
      <alignment horizontal="center" vertical="center" wrapText="1"/>
    </xf>
    <xf numFmtId="49" fontId="2" fillId="4" borderId="12" xfId="0" applyNumberFormat="1" applyFont="1" applyFill="1" applyBorder="1" applyAlignment="1">
      <alignment horizontal="center" vertical="center" wrapText="1"/>
    </xf>
    <xf numFmtId="0" fontId="13" fillId="3" borderId="0" xfId="0" applyFont="1" applyFill="1" applyAlignment="1">
      <alignment horizontal="center" vertical="center"/>
    </xf>
    <xf numFmtId="0" fontId="15" fillId="4" borderId="12" xfId="0" applyFont="1" applyFill="1" applyBorder="1" applyAlignment="1">
      <alignment horizontal="center" vertical="center"/>
    </xf>
    <xf numFmtId="0" fontId="15" fillId="4" borderId="5" xfId="0" applyFont="1" applyFill="1" applyBorder="1" applyAlignment="1">
      <alignment horizontal="center" vertical="center"/>
    </xf>
    <xf numFmtId="0" fontId="15" fillId="4" borderId="9" xfId="0" applyFont="1" applyFill="1" applyBorder="1" applyAlignment="1">
      <alignment horizontal="center" vertical="center"/>
    </xf>
    <xf numFmtId="0" fontId="38" fillId="3" borderId="4" xfId="0" applyFont="1" applyFill="1" applyBorder="1" applyAlignment="1">
      <alignment horizontal="center" vertical="center"/>
    </xf>
    <xf numFmtId="0" fontId="15" fillId="4" borderId="2" xfId="0" applyFont="1" applyFill="1" applyBorder="1" applyAlignment="1">
      <alignment horizontal="left" vertical="justify" wrapText="1"/>
    </xf>
    <xf numFmtId="0" fontId="15" fillId="4" borderId="3" xfId="0" applyFont="1" applyFill="1" applyBorder="1" applyAlignment="1">
      <alignment horizontal="left" vertical="justify" wrapText="1"/>
    </xf>
    <xf numFmtId="0" fontId="15" fillId="4" borderId="2" xfId="0" applyFont="1" applyFill="1" applyBorder="1" applyAlignment="1">
      <alignment horizontal="left" vertical="center"/>
    </xf>
    <xf numFmtId="0" fontId="15" fillId="4" borderId="3" xfId="0" applyFont="1" applyFill="1" applyBorder="1" applyAlignment="1">
      <alignment horizontal="left" vertical="center"/>
    </xf>
    <xf numFmtId="0" fontId="16" fillId="4" borderId="2" xfId="0" applyFont="1" applyFill="1" applyBorder="1" applyAlignment="1">
      <alignment horizontal="left" vertical="center" wrapText="1"/>
    </xf>
    <xf numFmtId="0" fontId="16" fillId="4" borderId="3" xfId="0" applyFont="1" applyFill="1" applyBorder="1" applyAlignment="1">
      <alignment horizontal="left" vertical="center" wrapText="1"/>
    </xf>
    <xf numFmtId="0" fontId="15" fillId="4" borderId="2" xfId="0" applyFont="1" applyFill="1" applyBorder="1" applyAlignment="1">
      <alignment horizontal="left" vertical="center" wrapText="1"/>
    </xf>
    <xf numFmtId="0" fontId="15" fillId="4" borderId="3" xfId="0" applyFont="1" applyFill="1" applyBorder="1" applyAlignment="1">
      <alignment horizontal="left" vertical="center" wrapText="1"/>
    </xf>
    <xf numFmtId="0" fontId="20" fillId="6" borderId="0" xfId="0" applyFont="1" applyFill="1" applyAlignment="1">
      <alignment horizontal="center" vertical="center"/>
    </xf>
    <xf numFmtId="0" fontId="6" fillId="2" borderId="0" xfId="0" applyFont="1" applyFill="1" applyAlignment="1">
      <alignment horizontal="center" vertical="center"/>
    </xf>
    <xf numFmtId="0" fontId="10" fillId="2" borderId="4" xfId="0" applyFont="1" applyFill="1" applyBorder="1" applyAlignment="1">
      <alignment horizontal="center" vertical="center"/>
    </xf>
    <xf numFmtId="0" fontId="9" fillId="2" borderId="4" xfId="0" applyFont="1" applyFill="1" applyBorder="1" applyAlignment="1">
      <alignment horizontal="center" vertical="center"/>
    </xf>
    <xf numFmtId="0" fontId="11" fillId="2" borderId="4" xfId="0" applyFont="1" applyFill="1" applyBorder="1" applyAlignment="1">
      <alignment horizontal="center" vertical="center"/>
    </xf>
    <xf numFmtId="0" fontId="21" fillId="4" borderId="6" xfId="1" applyFill="1" applyBorder="1" applyAlignment="1">
      <alignment horizontal="center" vertical="center"/>
    </xf>
    <xf numFmtId="0" fontId="14" fillId="4" borderId="7" xfId="0" applyFont="1" applyFill="1" applyBorder="1" applyAlignment="1">
      <alignment horizontal="justify" vertical="center" wrapText="1"/>
    </xf>
    <xf numFmtId="0" fontId="14" fillId="4" borderId="11" xfId="0" applyFont="1" applyFill="1" applyBorder="1" applyAlignment="1">
      <alignment horizontal="justify" vertical="center" wrapText="1"/>
    </xf>
    <xf numFmtId="0" fontId="14" fillId="4" borderId="5" xfId="0" applyFont="1" applyFill="1" applyBorder="1" applyAlignment="1">
      <alignment horizontal="justify" vertical="center" wrapText="1"/>
    </xf>
    <xf numFmtId="0" fontId="14" fillId="4" borderId="0" xfId="0" applyFont="1" applyFill="1" applyAlignment="1">
      <alignment horizontal="justify" vertical="center" wrapText="1"/>
    </xf>
    <xf numFmtId="0" fontId="14" fillId="4" borderId="10" xfId="0" applyFont="1" applyFill="1" applyBorder="1" applyAlignment="1">
      <alignment horizontal="justify" vertical="center" wrapText="1"/>
    </xf>
    <xf numFmtId="0" fontId="14" fillId="4" borderId="4" xfId="0" applyFont="1" applyFill="1" applyBorder="1" applyAlignment="1">
      <alignment horizontal="justify" vertical="center" wrapText="1"/>
    </xf>
    <xf numFmtId="0" fontId="16" fillId="2" borderId="7" xfId="0" applyFont="1" applyFill="1" applyBorder="1" applyAlignment="1">
      <alignment horizontal="center" vertical="top" wrapText="1"/>
    </xf>
    <xf numFmtId="0" fontId="16" fillId="2" borderId="8" xfId="0" applyFont="1" applyFill="1" applyBorder="1" applyAlignment="1">
      <alignment horizontal="center" vertical="top" wrapText="1"/>
    </xf>
    <xf numFmtId="0" fontId="15" fillId="2" borderId="1" xfId="0" applyFont="1" applyFill="1" applyBorder="1" applyAlignment="1">
      <alignment horizontal="center" vertical="center"/>
    </xf>
    <xf numFmtId="0" fontId="21" fillId="4" borderId="5" xfId="1" applyFill="1" applyBorder="1" applyAlignment="1">
      <alignment horizontal="center" vertical="center" wrapText="1"/>
    </xf>
    <xf numFmtId="0" fontId="21" fillId="4" borderId="0" xfId="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3" fillId="7" borderId="12" xfId="0" applyFont="1" applyFill="1" applyBorder="1" applyAlignment="1">
      <alignment horizontal="center" vertical="center"/>
    </xf>
    <xf numFmtId="0" fontId="17" fillId="4" borderId="1" xfId="0" applyFont="1" applyFill="1" applyBorder="1" applyAlignment="1">
      <alignment horizontal="left" vertical="center" wrapText="1"/>
    </xf>
    <xf numFmtId="0" fontId="17" fillId="4" borderId="2" xfId="0" applyFont="1" applyFill="1" applyBorder="1" applyAlignment="1">
      <alignment horizontal="left" vertical="center" wrapText="1"/>
    </xf>
    <xf numFmtId="0" fontId="17" fillId="4" borderId="6" xfId="0" applyFont="1" applyFill="1" applyBorder="1" applyAlignment="1">
      <alignment horizontal="left" vertical="center" wrapText="1"/>
    </xf>
    <xf numFmtId="0" fontId="17" fillId="4" borderId="3" xfId="0" applyFont="1" applyFill="1" applyBorder="1" applyAlignment="1">
      <alignment horizontal="left" vertical="center" wrapText="1"/>
    </xf>
    <xf numFmtId="0" fontId="38" fillId="3" borderId="12" xfId="0" applyFont="1" applyFill="1" applyBorder="1" applyAlignment="1">
      <alignment horizontal="center" vertical="center"/>
    </xf>
    <xf numFmtId="0" fontId="6" fillId="2" borderId="12" xfId="0" applyFont="1" applyFill="1" applyBorder="1" applyAlignment="1">
      <alignment horizontal="center" vertical="center"/>
    </xf>
    <xf numFmtId="0" fontId="14" fillId="4" borderId="1" xfId="0" applyFont="1" applyFill="1" applyBorder="1" applyAlignment="1">
      <alignment horizontal="center" vertical="center"/>
    </xf>
    <xf numFmtId="0" fontId="16" fillId="4" borderId="5" xfId="0" applyFont="1" applyFill="1" applyBorder="1" applyAlignment="1">
      <alignment horizontal="center" vertical="center" wrapText="1"/>
    </xf>
    <xf numFmtId="0" fontId="16" fillId="4" borderId="0" xfId="0" applyFont="1" applyFill="1" applyAlignment="1">
      <alignment horizontal="center" vertical="center" wrapText="1"/>
    </xf>
    <xf numFmtId="0" fontId="16" fillId="4" borderId="2"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3" borderId="1" xfId="0" applyFont="1" applyFill="1" applyBorder="1" applyAlignment="1">
      <alignment horizontal="center" vertical="top"/>
    </xf>
    <xf numFmtId="0" fontId="16" fillId="3" borderId="1" xfId="0" applyFont="1" applyFill="1" applyBorder="1" applyAlignment="1">
      <alignment horizontal="center" vertical="top" wrapText="1"/>
    </xf>
    <xf numFmtId="0" fontId="11" fillId="2" borderId="5" xfId="0" applyFont="1" applyFill="1" applyBorder="1" applyAlignment="1">
      <alignment horizontal="center" vertical="center"/>
    </xf>
    <xf numFmtId="0" fontId="11" fillId="2" borderId="0" xfId="0" applyFont="1" applyFill="1" applyAlignment="1">
      <alignment horizontal="center" vertical="center"/>
    </xf>
    <xf numFmtId="0" fontId="38" fillId="3" borderId="5" xfId="0" applyFont="1" applyFill="1" applyBorder="1" applyAlignment="1">
      <alignment horizontal="center" vertical="center"/>
    </xf>
    <xf numFmtId="0" fontId="38" fillId="3" borderId="0" xfId="0" applyFont="1" applyFill="1" applyAlignment="1">
      <alignment horizontal="center" vertical="center"/>
    </xf>
    <xf numFmtId="0" fontId="38" fillId="3" borderId="0" xfId="0" applyFont="1" applyFill="1" applyAlignment="1">
      <alignment horizontal="center" vertical="center" wrapText="1"/>
    </xf>
    <xf numFmtId="0" fontId="16" fillId="3" borderId="1" xfId="0" applyFont="1" applyFill="1" applyBorder="1" applyAlignment="1">
      <alignment horizontal="center" vertical="center" wrapText="1"/>
    </xf>
    <xf numFmtId="0" fontId="14" fillId="4" borderId="2" xfId="0" applyFont="1" applyFill="1" applyBorder="1" applyAlignment="1">
      <alignment horizontal="justify" vertical="center" wrapText="1"/>
    </xf>
    <xf numFmtId="0" fontId="14" fillId="4" borderId="3" xfId="0" applyFont="1" applyFill="1" applyBorder="1" applyAlignment="1">
      <alignment horizontal="justify" vertical="center" wrapText="1"/>
    </xf>
    <xf numFmtId="9" fontId="16" fillId="4" borderId="1" xfId="0" applyNumberFormat="1" applyFont="1" applyFill="1" applyBorder="1" applyAlignment="1">
      <alignment horizontal="center" vertical="center" wrapText="1"/>
    </xf>
    <xf numFmtId="0" fontId="0" fillId="4" borderId="1" xfId="0" applyFill="1" applyBorder="1">
      <alignment vertical="center"/>
    </xf>
    <xf numFmtId="0" fontId="10" fillId="2" borderId="0" xfId="0" applyFont="1" applyFill="1" applyAlignment="1">
      <alignment horizontal="center" vertical="center"/>
    </xf>
    <xf numFmtId="0" fontId="16" fillId="3" borderId="2" xfId="0" applyFont="1" applyFill="1" applyBorder="1" applyAlignment="1">
      <alignment horizontal="center" vertical="center"/>
    </xf>
    <xf numFmtId="0" fontId="16" fillId="3" borderId="6" xfId="0" applyFont="1" applyFill="1" applyBorder="1" applyAlignment="1">
      <alignment horizontal="center" vertical="center"/>
    </xf>
    <xf numFmtId="0" fontId="16" fillId="3" borderId="3" xfId="0" applyFont="1" applyFill="1" applyBorder="1" applyAlignment="1">
      <alignment horizontal="center" vertical="center"/>
    </xf>
    <xf numFmtId="0" fontId="31" fillId="4" borderId="2" xfId="0" applyFont="1" applyFill="1" applyBorder="1" applyAlignment="1">
      <alignment horizontal="center" vertical="center" wrapText="1"/>
    </xf>
    <xf numFmtId="0" fontId="31" fillId="4" borderId="3" xfId="0" applyFont="1" applyFill="1" applyBorder="1" applyAlignment="1">
      <alignment horizontal="center" vertical="center" wrapText="1"/>
    </xf>
    <xf numFmtId="0" fontId="14" fillId="4" borderId="2" xfId="0" applyFont="1" applyFill="1" applyBorder="1" applyAlignment="1">
      <alignment horizontal="left" vertical="center" wrapText="1"/>
    </xf>
    <xf numFmtId="0" fontId="14" fillId="4" borderId="6" xfId="0" applyFont="1" applyFill="1" applyBorder="1" applyAlignment="1">
      <alignment horizontal="left" vertical="center" wrapText="1"/>
    </xf>
    <xf numFmtId="0" fontId="14" fillId="4" borderId="3" xfId="0" applyFont="1" applyFill="1" applyBorder="1" applyAlignment="1">
      <alignment horizontal="left" vertical="center" wrapText="1"/>
    </xf>
    <xf numFmtId="0" fontId="4" fillId="4" borderId="2" xfId="1" applyFont="1" applyFill="1" applyBorder="1" applyAlignment="1">
      <alignment horizontal="center" vertical="center" wrapText="1"/>
    </xf>
    <xf numFmtId="0" fontId="4" fillId="4" borderId="3" xfId="1" applyFont="1" applyFill="1" applyBorder="1" applyAlignment="1">
      <alignment horizontal="center" vertical="center" wrapText="1"/>
    </xf>
    <xf numFmtId="49" fontId="21" fillId="4" borderId="2" xfId="1" applyNumberFormat="1" applyFill="1" applyBorder="1" applyAlignment="1">
      <alignment horizontal="center" vertical="center" wrapText="1"/>
    </xf>
    <xf numFmtId="49" fontId="21" fillId="4" borderId="3" xfId="1" applyNumberFormat="1" applyFill="1" applyBorder="1" applyAlignment="1">
      <alignment horizontal="center" vertical="center" wrapText="1"/>
    </xf>
    <xf numFmtId="0" fontId="16" fillId="3" borderId="1" xfId="0" applyFont="1" applyFill="1" applyBorder="1" applyAlignment="1">
      <alignment horizontal="center" vertical="center"/>
    </xf>
    <xf numFmtId="0" fontId="3" fillId="4" borderId="2" xfId="0" applyFont="1" applyFill="1" applyBorder="1" applyAlignment="1">
      <alignment horizontal="justify" vertical="center" wrapText="1"/>
    </xf>
    <xf numFmtId="0" fontId="3" fillId="4" borderId="3" xfId="0" applyFont="1" applyFill="1" applyBorder="1" applyAlignment="1">
      <alignment horizontal="justify"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13" fillId="3" borderId="10" xfId="0" applyFont="1" applyFill="1" applyBorder="1" applyAlignment="1">
      <alignment horizontal="center" vertical="center"/>
    </xf>
    <xf numFmtId="0" fontId="13" fillId="3" borderId="4" xfId="0" applyFont="1" applyFill="1" applyBorder="1" applyAlignment="1">
      <alignment horizontal="center" vertical="center"/>
    </xf>
    <xf numFmtId="0" fontId="13" fillId="3" borderId="14" xfId="0" applyFont="1" applyFill="1" applyBorder="1" applyAlignment="1">
      <alignment horizontal="center" vertical="center"/>
    </xf>
    <xf numFmtId="0" fontId="18" fillId="4" borderId="2"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7" fillId="4" borderId="13" xfId="0" applyFont="1" applyFill="1" applyBorder="1" applyAlignment="1">
      <alignment horizontal="center" vertical="center" wrapText="1"/>
    </xf>
    <xf numFmtId="0" fontId="17" fillId="4" borderId="12" xfId="0" applyFont="1" applyFill="1" applyBorder="1" applyAlignment="1">
      <alignment horizontal="center" vertical="center" wrapText="1"/>
    </xf>
    <xf numFmtId="0" fontId="32" fillId="4" borderId="2" xfId="0" applyFont="1" applyFill="1" applyBorder="1" applyAlignment="1">
      <alignment horizontal="center" vertical="center" wrapText="1"/>
    </xf>
    <xf numFmtId="0" fontId="32" fillId="4" borderId="3" xfId="0" applyFont="1" applyFill="1" applyBorder="1" applyAlignment="1">
      <alignment horizontal="center" vertical="center" wrapText="1"/>
    </xf>
    <xf numFmtId="0" fontId="32" fillId="4" borderId="7" xfId="0" applyFont="1" applyFill="1" applyBorder="1" applyAlignment="1">
      <alignment horizontal="center" vertical="center" wrapText="1"/>
    </xf>
    <xf numFmtId="0" fontId="32" fillId="4" borderId="8" xfId="0" applyFont="1" applyFill="1" applyBorder="1" applyAlignment="1">
      <alignment horizontal="center" vertical="center" wrapText="1"/>
    </xf>
    <xf numFmtId="0" fontId="32" fillId="4" borderId="10" xfId="0" applyFont="1" applyFill="1" applyBorder="1" applyAlignment="1">
      <alignment horizontal="center" vertical="center" wrapText="1"/>
    </xf>
    <xf numFmtId="0" fontId="32" fillId="4" borderId="14" xfId="0" applyFont="1" applyFill="1" applyBorder="1" applyAlignment="1">
      <alignment horizontal="center" vertical="center" wrapText="1"/>
    </xf>
    <xf numFmtId="0" fontId="17" fillId="4" borderId="1" xfId="0" applyFont="1" applyFill="1" applyBorder="1" applyAlignment="1">
      <alignment horizontal="center" vertical="center"/>
    </xf>
    <xf numFmtId="0" fontId="14" fillId="4" borderId="13" xfId="0" applyFont="1" applyFill="1" applyBorder="1" applyAlignment="1">
      <alignment horizontal="left" vertical="center" wrapText="1"/>
    </xf>
    <xf numFmtId="0" fontId="15" fillId="4" borderId="13" xfId="0" applyFont="1" applyFill="1" applyBorder="1" applyAlignment="1">
      <alignment horizontal="left" vertical="center"/>
    </xf>
  </cellXfs>
  <cellStyles count="6">
    <cellStyle name="Hipervínculo" xfId="1" builtinId="8"/>
    <cellStyle name="Hipervínculo 2" xfId="5"/>
    <cellStyle name="Millares" xfId="4" builtinId="3"/>
    <cellStyle name="Millares [0]" xfId="2" builtinId="6"/>
    <cellStyle name="Normal" xfId="0" builtinId="0"/>
    <cellStyle name="Porcentaje" xfId="3" builtinId="5"/>
  </cellStyles>
  <dxfs count="0"/>
  <tableStyles count="0" defaultTableStyle="TableStyleMedium2" defaultPivotStyle="PivotStyleLight16"/>
  <colors>
    <mruColors>
      <color rgb="FFF4B084"/>
      <color rgb="FFEF8D4B"/>
      <color rgb="FFFF935D"/>
      <color rgb="FFF0945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r>
              <a:rPr lang="en-US" b="1"/>
              <a:t>Presupuesto Vigente vs. Ejecución 2022 - Por Grupo de Gasto</a:t>
            </a:r>
          </a:p>
          <a:p>
            <a:pPr>
              <a:defRPr/>
            </a:pPr>
            <a:r>
              <a:rPr lang="en-US" b="1"/>
              <a:t>(en miles de guaraníes)</a:t>
            </a:r>
          </a:p>
        </c:rich>
      </c:tx>
      <c:layout/>
      <c:overlay val="0"/>
      <c:spPr>
        <a:noFill/>
        <a:ln>
          <a:noFill/>
        </a:ln>
        <a:effectLst/>
      </c:spPr>
      <c:txPr>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endParaRPr lang="es-ES"/>
        </a:p>
      </c:txPr>
    </c:title>
    <c:autoTitleDeleted val="0"/>
    <c:plotArea>
      <c:layout/>
      <c:barChart>
        <c:barDir val="col"/>
        <c:grouping val="clustered"/>
        <c:varyColors val="0"/>
        <c:ser>
          <c:idx val="0"/>
          <c:order val="0"/>
          <c:tx>
            <c:strRef>
              <c:f>'[2]4.8 Grafico'!$D$2</c:f>
              <c:strCache>
                <c:ptCount val="1"/>
                <c:pt idx="0">
                  <c:v>Presupuesto Vigente</c:v>
                </c:pt>
              </c:strCache>
            </c:strRef>
          </c:tx>
          <c:spPr>
            <a:solidFill>
              <a:schemeClr val="accent1">
                <a:alpha val="70000"/>
              </a:schemeClr>
            </a:solidFill>
            <a:ln>
              <a:noFill/>
            </a:ln>
            <a:effectLst/>
          </c:spPr>
          <c:invertIfNegative val="0"/>
          <c:cat>
            <c:strRef>
              <c:f>'[2]4.8 Grafico'!$C$3:$C$8</c:f>
              <c:strCache>
                <c:ptCount val="6"/>
                <c:pt idx="0">
                  <c:v>Grupo 100</c:v>
                </c:pt>
                <c:pt idx="1">
                  <c:v>Grupo 200</c:v>
                </c:pt>
                <c:pt idx="2">
                  <c:v>Grupo 300</c:v>
                </c:pt>
                <c:pt idx="3">
                  <c:v>Grupo 500</c:v>
                </c:pt>
                <c:pt idx="4">
                  <c:v>Grupo 800</c:v>
                </c:pt>
                <c:pt idx="5">
                  <c:v>Grupo 900</c:v>
                </c:pt>
              </c:strCache>
            </c:strRef>
          </c:cat>
          <c:val>
            <c:numRef>
              <c:f>'[2]4.8 Grafico'!$D$3:$D$8</c:f>
              <c:numCache>
                <c:formatCode>General</c:formatCode>
                <c:ptCount val="6"/>
                <c:pt idx="0">
                  <c:v>40324613.535999998</c:v>
                </c:pt>
                <c:pt idx="1">
                  <c:v>12227618.310000001</c:v>
                </c:pt>
                <c:pt idx="2">
                  <c:v>8493259.4839999992</c:v>
                </c:pt>
                <c:pt idx="3">
                  <c:v>21145403.629999999</c:v>
                </c:pt>
                <c:pt idx="4">
                  <c:v>792480</c:v>
                </c:pt>
                <c:pt idx="5">
                  <c:v>841223.35900000005</c:v>
                </c:pt>
              </c:numCache>
            </c:numRef>
          </c:val>
          <c:extLst xmlns:c16r2="http://schemas.microsoft.com/office/drawing/2015/06/chart">
            <c:ext xmlns:c16="http://schemas.microsoft.com/office/drawing/2014/chart" uri="{C3380CC4-5D6E-409C-BE32-E72D297353CC}">
              <c16:uniqueId val="{00000000-D8D9-4AF9-B380-51FDE528224E}"/>
            </c:ext>
          </c:extLst>
        </c:ser>
        <c:ser>
          <c:idx val="1"/>
          <c:order val="1"/>
          <c:tx>
            <c:strRef>
              <c:f>'[2]4.8 Grafico'!$E$2</c:f>
              <c:strCache>
                <c:ptCount val="1"/>
                <c:pt idx="0">
                  <c:v>Obligado</c:v>
                </c:pt>
              </c:strCache>
            </c:strRef>
          </c:tx>
          <c:spPr>
            <a:solidFill>
              <a:schemeClr val="accent2">
                <a:alpha val="70000"/>
              </a:schemeClr>
            </a:solidFill>
            <a:ln>
              <a:noFill/>
            </a:ln>
            <a:effectLst/>
          </c:spPr>
          <c:invertIfNegative val="0"/>
          <c:cat>
            <c:strRef>
              <c:f>'[2]4.8 Grafico'!$C$3:$C$8</c:f>
              <c:strCache>
                <c:ptCount val="6"/>
                <c:pt idx="0">
                  <c:v>Grupo 100</c:v>
                </c:pt>
                <c:pt idx="1">
                  <c:v>Grupo 200</c:v>
                </c:pt>
                <c:pt idx="2">
                  <c:v>Grupo 300</c:v>
                </c:pt>
                <c:pt idx="3">
                  <c:v>Grupo 500</c:v>
                </c:pt>
                <c:pt idx="4">
                  <c:v>Grupo 800</c:v>
                </c:pt>
                <c:pt idx="5">
                  <c:v>Grupo 900</c:v>
                </c:pt>
              </c:strCache>
            </c:strRef>
          </c:cat>
          <c:val>
            <c:numRef>
              <c:f>'[2]4.8 Grafico'!$E$3:$E$8</c:f>
              <c:numCache>
                <c:formatCode>General</c:formatCode>
                <c:ptCount val="6"/>
                <c:pt idx="0">
                  <c:v>20358749.145</c:v>
                </c:pt>
                <c:pt idx="1">
                  <c:v>3669647.9509999999</c:v>
                </c:pt>
                <c:pt idx="2">
                  <c:v>2506747.4810000001</c:v>
                </c:pt>
                <c:pt idx="3">
                  <c:v>3184570.7030000002</c:v>
                </c:pt>
                <c:pt idx="4">
                  <c:v>287920.18400000001</c:v>
                </c:pt>
                <c:pt idx="5">
                  <c:v>196743.05900000001</c:v>
                </c:pt>
              </c:numCache>
            </c:numRef>
          </c:val>
          <c:extLst xmlns:c16r2="http://schemas.microsoft.com/office/drawing/2015/06/chart">
            <c:ext xmlns:c16="http://schemas.microsoft.com/office/drawing/2014/chart" uri="{C3380CC4-5D6E-409C-BE32-E72D297353CC}">
              <c16:uniqueId val="{00000001-D8D9-4AF9-B380-51FDE528224E}"/>
            </c:ext>
          </c:extLst>
        </c:ser>
        <c:dLbls>
          <c:showLegendKey val="0"/>
          <c:showVal val="0"/>
          <c:showCatName val="0"/>
          <c:showSerName val="0"/>
          <c:showPercent val="0"/>
          <c:showBubbleSize val="0"/>
        </c:dLbls>
        <c:gapWidth val="80"/>
        <c:overlap val="25"/>
        <c:axId val="492253648"/>
        <c:axId val="492258544"/>
      </c:barChart>
      <c:catAx>
        <c:axId val="492253648"/>
        <c:scaling>
          <c:orientation val="minMax"/>
        </c:scaling>
        <c:delete val="0"/>
        <c:axPos val="b"/>
        <c:numFmt formatCode="General" sourceLinked="1"/>
        <c:majorTickMark val="none"/>
        <c:minorTickMark val="none"/>
        <c:tickLblPos val="nextTo"/>
        <c:spPr>
          <a:noFill/>
          <a:ln w="1587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cap="none" spc="20" normalizeH="0" baseline="0">
                <a:solidFill>
                  <a:schemeClr val="tx1">
                    <a:lumMod val="65000"/>
                    <a:lumOff val="35000"/>
                  </a:schemeClr>
                </a:solidFill>
                <a:latin typeface="+mn-lt"/>
                <a:ea typeface="+mn-ea"/>
                <a:cs typeface="+mn-cs"/>
              </a:defRPr>
            </a:pPr>
            <a:endParaRPr lang="es-ES"/>
          </a:p>
        </c:txPr>
        <c:crossAx val="492258544"/>
        <c:crosses val="autoZero"/>
        <c:auto val="1"/>
        <c:lblAlgn val="ctr"/>
        <c:lblOffset val="100"/>
        <c:noMultiLvlLbl val="0"/>
      </c:catAx>
      <c:valAx>
        <c:axId val="492258544"/>
        <c:scaling>
          <c:orientation val="minMax"/>
        </c:scaling>
        <c:delete val="0"/>
        <c:axPos val="l"/>
        <c:majorGridlines>
          <c:spPr>
            <a:ln w="9525" cap="flat" cmpd="sng" algn="ctr">
              <a:solidFill>
                <a:schemeClr val="tx1">
                  <a:lumMod val="5000"/>
                  <a:lumOff val="9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tx1">
                    <a:lumMod val="65000"/>
                    <a:lumOff val="35000"/>
                  </a:schemeClr>
                </a:solidFill>
                <a:latin typeface="+mn-lt"/>
                <a:ea typeface="+mn-ea"/>
                <a:cs typeface="+mn-cs"/>
              </a:defRPr>
            </a:pPr>
            <a:endParaRPr lang="es-ES"/>
          </a:p>
        </c:txPr>
        <c:crossAx val="492253648"/>
        <c:crosses val="autoZero"/>
        <c:crossBetween val="between"/>
      </c:valAx>
      <c:dTable>
        <c:showHorzBorder val="1"/>
        <c:showVertBorder val="1"/>
        <c:showOutline val="1"/>
        <c:showKeys val="1"/>
        <c:spPr>
          <a:noFill/>
          <a:ln w="9525">
            <a:solidFill>
              <a:schemeClr val="tx1">
                <a:lumMod val="15000"/>
                <a:lumOff val="85000"/>
              </a:schemeClr>
            </a:solid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ES"/>
          </a:p>
        </c:txPr>
      </c:dTable>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r>
              <a:rPr lang="en-US" b="1"/>
              <a:t>Presupuesto Vigente vs. Ejecución 2022 - Por Grupo de Gasto</a:t>
            </a:r>
          </a:p>
          <a:p>
            <a:pPr>
              <a:defRPr/>
            </a:pPr>
            <a:r>
              <a:rPr lang="en-US" b="1"/>
              <a:t>(en miles de guaraníes)</a:t>
            </a:r>
          </a:p>
        </c:rich>
      </c:tx>
      <c:layout/>
      <c:overlay val="0"/>
      <c:spPr>
        <a:noFill/>
        <a:ln>
          <a:noFill/>
        </a:ln>
        <a:effectLst/>
      </c:spPr>
      <c:txPr>
        <a:bodyPr rot="0" spcFirstLastPara="1" vertOverflow="ellipsis" vert="horz" wrap="square" anchor="ctr" anchorCtr="1"/>
        <a:lstStyle/>
        <a:p>
          <a:pPr>
            <a:defRPr sz="1600" b="0" i="0" u="none" strike="noStrike" kern="1200" cap="none" spc="50" normalizeH="0" baseline="0">
              <a:solidFill>
                <a:schemeClr val="tx1">
                  <a:lumMod val="65000"/>
                  <a:lumOff val="35000"/>
                </a:schemeClr>
              </a:solidFill>
              <a:latin typeface="+mj-lt"/>
              <a:ea typeface="+mj-ea"/>
              <a:cs typeface="+mj-cs"/>
            </a:defRPr>
          </a:pPr>
          <a:endParaRPr lang="es-ES"/>
        </a:p>
      </c:txPr>
    </c:title>
    <c:autoTitleDeleted val="0"/>
    <c:plotArea>
      <c:layout/>
      <c:barChart>
        <c:barDir val="col"/>
        <c:grouping val="clustered"/>
        <c:varyColors val="0"/>
        <c:ser>
          <c:idx val="0"/>
          <c:order val="0"/>
          <c:tx>
            <c:strRef>
              <c:f>'[1]4.8 Grafico'!$D$2</c:f>
              <c:strCache>
                <c:ptCount val="1"/>
                <c:pt idx="0">
                  <c:v>Presupuesto Vigente</c:v>
                </c:pt>
              </c:strCache>
            </c:strRef>
          </c:tx>
          <c:spPr>
            <a:solidFill>
              <a:schemeClr val="accent1">
                <a:alpha val="70000"/>
              </a:schemeClr>
            </a:solidFill>
            <a:ln>
              <a:noFill/>
            </a:ln>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Grafico'!$D$3:$D$8</c:f>
              <c:numCache>
                <c:formatCode>General</c:formatCode>
                <c:ptCount val="6"/>
                <c:pt idx="0">
                  <c:v>40324613.535999998</c:v>
                </c:pt>
                <c:pt idx="1">
                  <c:v>11044018.310000001</c:v>
                </c:pt>
                <c:pt idx="2">
                  <c:v>8676859.4839999992</c:v>
                </c:pt>
                <c:pt idx="3">
                  <c:v>21145403.629999999</c:v>
                </c:pt>
                <c:pt idx="4">
                  <c:v>792480</c:v>
                </c:pt>
                <c:pt idx="5">
                  <c:v>841223.35900000005</c:v>
                </c:pt>
              </c:numCache>
            </c:numRef>
          </c:val>
          <c:extLst xmlns:c16r2="http://schemas.microsoft.com/office/drawing/2015/06/chart">
            <c:ext xmlns:c16="http://schemas.microsoft.com/office/drawing/2014/chart" uri="{C3380CC4-5D6E-409C-BE32-E72D297353CC}">
              <c16:uniqueId val="{00000000-D8D9-4AF9-B380-51FDE528224E}"/>
            </c:ext>
          </c:extLst>
        </c:ser>
        <c:ser>
          <c:idx val="1"/>
          <c:order val="1"/>
          <c:tx>
            <c:strRef>
              <c:f>'[1]4.8 Grafico'!$E$2</c:f>
              <c:strCache>
                <c:ptCount val="1"/>
                <c:pt idx="0">
                  <c:v>Obligado</c:v>
                </c:pt>
              </c:strCache>
            </c:strRef>
          </c:tx>
          <c:spPr>
            <a:solidFill>
              <a:schemeClr val="accent2">
                <a:alpha val="70000"/>
              </a:schemeClr>
            </a:solidFill>
            <a:ln>
              <a:noFill/>
            </a:ln>
            <a:effectLst/>
          </c:spPr>
          <c:invertIfNegative val="0"/>
          <c:cat>
            <c:strRef>
              <c:f>'[1]4.8 Grafico'!$C$3:$C$8</c:f>
              <c:strCache>
                <c:ptCount val="6"/>
                <c:pt idx="0">
                  <c:v>Grupo 100</c:v>
                </c:pt>
                <c:pt idx="1">
                  <c:v>Grupo 200</c:v>
                </c:pt>
                <c:pt idx="2">
                  <c:v>Grupo 300</c:v>
                </c:pt>
                <c:pt idx="3">
                  <c:v>Grupo 500</c:v>
                </c:pt>
                <c:pt idx="4">
                  <c:v>Grupo 800</c:v>
                </c:pt>
                <c:pt idx="5">
                  <c:v>Grupo 900</c:v>
                </c:pt>
              </c:strCache>
            </c:strRef>
          </c:cat>
          <c:val>
            <c:numRef>
              <c:f>'[1]4.8 Grafico'!$E$3:$E$8</c:f>
              <c:numCache>
                <c:formatCode>General</c:formatCode>
                <c:ptCount val="6"/>
                <c:pt idx="0">
                  <c:v>29489968.359999999</c:v>
                </c:pt>
                <c:pt idx="1">
                  <c:v>6631156.7829999998</c:v>
                </c:pt>
                <c:pt idx="2">
                  <c:v>5442556.9270000001</c:v>
                </c:pt>
                <c:pt idx="3">
                  <c:v>7942993.892</c:v>
                </c:pt>
                <c:pt idx="4">
                  <c:v>301761.30900000001</c:v>
                </c:pt>
                <c:pt idx="5">
                  <c:v>258596.71299999999</c:v>
                </c:pt>
              </c:numCache>
            </c:numRef>
          </c:val>
          <c:extLst xmlns:c16r2="http://schemas.microsoft.com/office/drawing/2015/06/chart">
            <c:ext xmlns:c16="http://schemas.microsoft.com/office/drawing/2014/chart" uri="{C3380CC4-5D6E-409C-BE32-E72D297353CC}">
              <c16:uniqueId val="{00000001-D8D9-4AF9-B380-51FDE528224E}"/>
            </c:ext>
          </c:extLst>
        </c:ser>
        <c:dLbls>
          <c:showLegendKey val="0"/>
          <c:showVal val="0"/>
          <c:showCatName val="0"/>
          <c:showSerName val="0"/>
          <c:showPercent val="0"/>
          <c:showBubbleSize val="0"/>
        </c:dLbls>
        <c:gapWidth val="80"/>
        <c:overlap val="25"/>
        <c:axId val="492254736"/>
        <c:axId val="492254192"/>
      </c:barChart>
      <c:catAx>
        <c:axId val="492254736"/>
        <c:scaling>
          <c:orientation val="minMax"/>
        </c:scaling>
        <c:delete val="0"/>
        <c:axPos val="b"/>
        <c:numFmt formatCode="General" sourceLinked="1"/>
        <c:majorTickMark val="none"/>
        <c:minorTickMark val="none"/>
        <c:tickLblPos val="nextTo"/>
        <c:spPr>
          <a:noFill/>
          <a:ln w="1587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cap="none" spc="20" normalizeH="0" baseline="0">
                <a:solidFill>
                  <a:schemeClr val="tx1">
                    <a:lumMod val="65000"/>
                    <a:lumOff val="35000"/>
                  </a:schemeClr>
                </a:solidFill>
                <a:latin typeface="+mn-lt"/>
                <a:ea typeface="+mn-ea"/>
                <a:cs typeface="+mn-cs"/>
              </a:defRPr>
            </a:pPr>
            <a:endParaRPr lang="es-ES"/>
          </a:p>
        </c:txPr>
        <c:crossAx val="492254192"/>
        <c:crosses val="autoZero"/>
        <c:auto val="1"/>
        <c:lblAlgn val="ctr"/>
        <c:lblOffset val="100"/>
        <c:noMultiLvlLbl val="0"/>
      </c:catAx>
      <c:valAx>
        <c:axId val="492254192"/>
        <c:scaling>
          <c:orientation val="minMax"/>
        </c:scaling>
        <c:delete val="0"/>
        <c:axPos val="l"/>
        <c:majorGridlines>
          <c:spPr>
            <a:ln w="9525" cap="flat" cmpd="sng" algn="ctr">
              <a:solidFill>
                <a:schemeClr val="tx1">
                  <a:lumMod val="5000"/>
                  <a:lumOff val="9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tx1">
                    <a:lumMod val="65000"/>
                    <a:lumOff val="35000"/>
                  </a:schemeClr>
                </a:solidFill>
                <a:latin typeface="+mn-lt"/>
                <a:ea typeface="+mn-ea"/>
                <a:cs typeface="+mn-cs"/>
              </a:defRPr>
            </a:pPr>
            <a:endParaRPr lang="es-ES"/>
          </a:p>
        </c:txPr>
        <c:crossAx val="492254736"/>
        <c:crosses val="autoZero"/>
        <c:crossBetween val="between"/>
      </c:valAx>
      <c:dTable>
        <c:showHorzBorder val="1"/>
        <c:showVertBorder val="1"/>
        <c:showOutline val="1"/>
        <c:showKeys val="1"/>
        <c:spPr>
          <a:noFill/>
          <a:ln w="9525">
            <a:solidFill>
              <a:schemeClr val="tx1">
                <a:lumMod val="15000"/>
                <a:lumOff val="85000"/>
              </a:schemeClr>
            </a:solid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ES"/>
          </a:p>
        </c:txPr>
      </c:dTable>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ap="none" spc="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70000"/>
        </a:schemeClr>
      </a:solidFill>
    </cs:spPr>
  </cs:dataPoint>
  <cs:dataPoint3D>
    <cs:lnRef idx="0"/>
    <cs:fillRef idx="0">
      <cs:styleClr val="auto"/>
    </cs:fillRef>
    <cs:effectRef idx="0"/>
    <cs:fontRef idx="minor">
      <a:schemeClr val="dk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alpha val="70000"/>
          </a:schemeClr>
        </a:solidFill>
        <a:round/>
      </a:ln>
    </cs:spPr>
  </cs:dataPointLine>
  <cs:dataPointMarker>
    <cs:lnRef idx="0"/>
    <cs:fillRef idx="0">
      <cs:styleClr val="auto"/>
    </cs:fillRef>
    <cs:effectRef idx="0"/>
    <cs:fontRef idx="minor">
      <a:schemeClr val="dk1"/>
    </cs:fontRef>
    <cs:spPr>
      <a:solidFill>
        <a:schemeClr val="phClr">
          <a:alpha val="70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baseline="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1600" b="0" i="0" kern="1200" cap="none" spc="50" normalizeH="0"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1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ap="none" spc="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70000"/>
        </a:schemeClr>
      </a:solidFill>
    </cs:spPr>
  </cs:dataPoint>
  <cs:dataPoint3D>
    <cs:lnRef idx="0"/>
    <cs:fillRef idx="0">
      <cs:styleClr val="auto"/>
    </cs:fillRef>
    <cs:effectRef idx="0"/>
    <cs:fontRef idx="minor">
      <a:schemeClr val="dk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alpha val="70000"/>
          </a:schemeClr>
        </a:solidFill>
        <a:round/>
      </a:ln>
    </cs:spPr>
  </cs:dataPointLine>
  <cs:dataPointMarker>
    <cs:lnRef idx="0"/>
    <cs:fillRef idx="0">
      <cs:styleClr val="auto"/>
    </cs:fillRef>
    <cs:effectRef idx="0"/>
    <cs:fontRef idx="minor">
      <a:schemeClr val="dk1"/>
    </cs:fontRef>
    <cs:spPr>
      <a:solidFill>
        <a:schemeClr val="phClr">
          <a:alpha val="70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baseline="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1600" b="0" i="0" kern="1200" cap="none" spc="50" normalizeH="0"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98</xdr:row>
      <xdr:rowOff>0</xdr:rowOff>
    </xdr:from>
    <xdr:to>
      <xdr:col>1</xdr:col>
      <xdr:colOff>95250</xdr:colOff>
      <xdr:row>98</xdr:row>
      <xdr:rowOff>9525</xdr:rowOff>
    </xdr:to>
    <xdr:pic>
      <xdr:nvPicPr>
        <xdr:cNvPr id="13" name="j_id94:j_id105">
          <a:extLst>
            <a:ext uri="{FF2B5EF4-FFF2-40B4-BE49-F238E27FC236}">
              <a16:creationId xmlns:a16="http://schemas.microsoft.com/office/drawing/2014/main" xmlns="" id="{5BD73277-273E-88EA-5FAB-6A5E3424648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3600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99</xdr:row>
      <xdr:rowOff>0</xdr:rowOff>
    </xdr:from>
    <xdr:ext cx="95250" cy="9525"/>
    <xdr:pic>
      <xdr:nvPicPr>
        <xdr:cNvPr id="14" name="j_id94:j_id105">
          <a:extLst>
            <a:ext uri="{FF2B5EF4-FFF2-40B4-BE49-F238E27FC236}">
              <a16:creationId xmlns:a16="http://schemas.microsoft.com/office/drawing/2014/main" xmlns="" id="{2864BB67-11C7-4867-BBD3-D82CA0437FE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4171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100</xdr:row>
      <xdr:rowOff>0</xdr:rowOff>
    </xdr:from>
    <xdr:ext cx="95250" cy="9525"/>
    <xdr:pic>
      <xdr:nvPicPr>
        <xdr:cNvPr id="15" name="j_id94:j_id105">
          <a:extLst>
            <a:ext uri="{FF2B5EF4-FFF2-40B4-BE49-F238E27FC236}">
              <a16:creationId xmlns:a16="http://schemas.microsoft.com/office/drawing/2014/main" xmlns="" id="{D6CE2A01-3202-4675-8B3C-6B47306C0D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4743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145</xdr:row>
      <xdr:rowOff>0</xdr:rowOff>
    </xdr:from>
    <xdr:ext cx="95250" cy="9525"/>
    <xdr:pic>
      <xdr:nvPicPr>
        <xdr:cNvPr id="16" name="j_id94:j_id105">
          <a:extLst>
            <a:ext uri="{FF2B5EF4-FFF2-40B4-BE49-F238E27FC236}">
              <a16:creationId xmlns:a16="http://schemas.microsoft.com/office/drawing/2014/main" xmlns="" id="{EEACE881-0F3B-433B-B4D1-D50517E85FE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5314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0</xdr:col>
      <xdr:colOff>79375</xdr:colOff>
      <xdr:row>203</xdr:row>
      <xdr:rowOff>4536</xdr:rowOff>
    </xdr:from>
    <xdr:to>
      <xdr:col>7</xdr:col>
      <xdr:colOff>79375</xdr:colOff>
      <xdr:row>203</xdr:row>
      <xdr:rowOff>4597704</xdr:rowOff>
    </xdr:to>
    <xdr:grpSp>
      <xdr:nvGrpSpPr>
        <xdr:cNvPr id="11" name="Grupo 10">
          <a:extLst>
            <a:ext uri="{FF2B5EF4-FFF2-40B4-BE49-F238E27FC236}">
              <a16:creationId xmlns:a16="http://schemas.microsoft.com/office/drawing/2014/main" xmlns="" id="{0335D8CD-88E6-490D-AEDF-194963ECA040}"/>
            </a:ext>
          </a:extLst>
        </xdr:cNvPr>
        <xdr:cNvGrpSpPr/>
      </xdr:nvGrpSpPr>
      <xdr:grpSpPr>
        <a:xfrm>
          <a:off x="79375" y="129177143"/>
          <a:ext cx="11416393" cy="4593168"/>
          <a:chOff x="63500" y="17134415"/>
          <a:chExt cx="8075083" cy="4593168"/>
        </a:xfrm>
      </xdr:grpSpPr>
      <xdr:graphicFrame macro="">
        <xdr:nvGraphicFramePr>
          <xdr:cNvPr id="12" name="Gráfico 11">
            <a:extLst>
              <a:ext uri="{FF2B5EF4-FFF2-40B4-BE49-F238E27FC236}">
                <a16:creationId xmlns:a16="http://schemas.microsoft.com/office/drawing/2014/main" xmlns="" id="{34BA67D2-9182-483A-B4C6-49AEC19C4178}"/>
              </a:ext>
            </a:extLst>
          </xdr:cNvPr>
          <xdr:cNvGraphicFramePr>
            <a:graphicFrameLocks/>
          </xdr:cNvGraphicFramePr>
        </xdr:nvGraphicFramePr>
        <xdr:xfrm>
          <a:off x="127000" y="17134415"/>
          <a:ext cx="8011583" cy="4360335"/>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7" name="CuadroTexto 1">
            <a:extLst>
              <a:ext uri="{FF2B5EF4-FFF2-40B4-BE49-F238E27FC236}">
                <a16:creationId xmlns:a16="http://schemas.microsoft.com/office/drawing/2014/main" xmlns="" id="{D8A51DE1-3AFA-46EB-9D57-8EB1586CA06C}"/>
              </a:ext>
            </a:extLst>
          </xdr:cNvPr>
          <xdr:cNvSpPr txBox="1"/>
        </xdr:nvSpPr>
        <xdr:spPr>
          <a:xfrm>
            <a:off x="63500" y="21463000"/>
            <a:ext cx="8075083" cy="264583"/>
          </a:xfrm>
          <a:prstGeom prst="rect">
            <a:avLst/>
          </a:prstGeom>
          <a:solidFill>
            <a:schemeClr val="bg1"/>
          </a:solidFill>
          <a:ln>
            <a:solidFill>
              <a:schemeClr val="bg1"/>
            </a:solidFill>
          </a:ln>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s-PY" sz="1050" i="1"/>
              <a:t>Fuente: Elaboración</a:t>
            </a:r>
            <a:r>
              <a:rPr lang="es-PY" sz="1050" i="1" baseline="0"/>
              <a:t> propia a partir de datos extraídos del SICO/SIAF</a:t>
            </a:r>
            <a:endParaRPr lang="es-PY" sz="1050" i="1"/>
          </a:p>
        </xdr:txBody>
      </xdr:sp>
    </xdr:grpSp>
    <xdr:clientData/>
  </xdr:twoCellAnchor>
  <xdr:twoCellAnchor editAs="oneCell">
    <xdr:from>
      <xdr:col>1</xdr:col>
      <xdr:colOff>0</xdr:colOff>
      <xdr:row>111</xdr:row>
      <xdr:rowOff>0</xdr:rowOff>
    </xdr:from>
    <xdr:to>
      <xdr:col>1</xdr:col>
      <xdr:colOff>95250</xdr:colOff>
      <xdr:row>111</xdr:row>
      <xdr:rowOff>9525</xdr:rowOff>
    </xdr:to>
    <xdr:pic>
      <xdr:nvPicPr>
        <xdr:cNvPr id="18" name="j_id94:j_id105">
          <a:extLst>
            <a:ext uri="{FF2B5EF4-FFF2-40B4-BE49-F238E27FC236}">
              <a16:creationId xmlns="" xmlns:a16="http://schemas.microsoft.com/office/drawing/2014/main" id="{0AF5DB03-BBD8-4D9C-8AA0-CD996663335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 y="122872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112</xdr:row>
      <xdr:rowOff>0</xdr:rowOff>
    </xdr:from>
    <xdr:ext cx="95250" cy="9525"/>
    <xdr:pic>
      <xdr:nvPicPr>
        <xdr:cNvPr id="19" name="j_id94:j_id105">
          <a:extLst>
            <a:ext uri="{FF2B5EF4-FFF2-40B4-BE49-F238E27FC236}">
              <a16:creationId xmlns="" xmlns:a16="http://schemas.microsoft.com/office/drawing/2014/main" id="{247428BD-BB5B-4E20-B7D8-FDC4CE88320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 y="130492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113</xdr:row>
      <xdr:rowOff>0</xdr:rowOff>
    </xdr:from>
    <xdr:ext cx="95250" cy="9525"/>
    <xdr:pic>
      <xdr:nvPicPr>
        <xdr:cNvPr id="20" name="j_id94:j_id105">
          <a:extLst>
            <a:ext uri="{FF2B5EF4-FFF2-40B4-BE49-F238E27FC236}">
              <a16:creationId xmlns="" xmlns:a16="http://schemas.microsoft.com/office/drawing/2014/main" id="{956C09FB-B7BD-48F0-B71B-F3AC5EF1739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 y="138112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114</xdr:row>
      <xdr:rowOff>0</xdr:rowOff>
    </xdr:from>
    <xdr:ext cx="95250" cy="9525"/>
    <xdr:pic>
      <xdr:nvPicPr>
        <xdr:cNvPr id="21" name="j_id94:j_id105">
          <a:extLst>
            <a:ext uri="{FF2B5EF4-FFF2-40B4-BE49-F238E27FC236}">
              <a16:creationId xmlns="" xmlns:a16="http://schemas.microsoft.com/office/drawing/2014/main" id="{99C6CDE0-FC89-450F-9B80-95E092BE44C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 y="145732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0</xdr:col>
      <xdr:colOff>0</xdr:colOff>
      <xdr:row>76</xdr:row>
      <xdr:rowOff>0</xdr:rowOff>
    </xdr:from>
    <xdr:to>
      <xdr:col>7</xdr:col>
      <xdr:colOff>11906</xdr:colOff>
      <xdr:row>77</xdr:row>
      <xdr:rowOff>142875</xdr:rowOff>
    </xdr:to>
    <xdr:grpSp>
      <xdr:nvGrpSpPr>
        <xdr:cNvPr id="23" name="Grupo 22">
          <a:extLst>
            <a:ext uri="{FF2B5EF4-FFF2-40B4-BE49-F238E27FC236}">
              <a16:creationId xmlns="" xmlns:a16="http://schemas.microsoft.com/office/drawing/2014/main" id="{0335D8CD-88E6-490D-AEDF-194963ECA040}"/>
            </a:ext>
          </a:extLst>
        </xdr:cNvPr>
        <xdr:cNvGrpSpPr/>
      </xdr:nvGrpSpPr>
      <xdr:grpSpPr>
        <a:xfrm>
          <a:off x="0" y="25799143"/>
          <a:ext cx="11428299" cy="4320268"/>
          <a:chOff x="63500" y="17134415"/>
          <a:chExt cx="8075083" cy="4593168"/>
        </a:xfrm>
      </xdr:grpSpPr>
      <xdr:graphicFrame macro="">
        <xdr:nvGraphicFramePr>
          <xdr:cNvPr id="24" name="Gráfico 23">
            <a:extLst>
              <a:ext uri="{FF2B5EF4-FFF2-40B4-BE49-F238E27FC236}">
                <a16:creationId xmlns="" xmlns:a16="http://schemas.microsoft.com/office/drawing/2014/main" id="{34BA67D2-9182-483A-B4C6-49AEC19C4178}"/>
              </a:ext>
            </a:extLst>
          </xdr:cNvPr>
          <xdr:cNvGraphicFramePr>
            <a:graphicFrameLocks/>
          </xdr:cNvGraphicFramePr>
        </xdr:nvGraphicFramePr>
        <xdr:xfrm>
          <a:off x="127000" y="17134415"/>
          <a:ext cx="8011583" cy="4360335"/>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25" name="CuadroTexto 1">
            <a:extLst>
              <a:ext uri="{FF2B5EF4-FFF2-40B4-BE49-F238E27FC236}">
                <a16:creationId xmlns="" xmlns:a16="http://schemas.microsoft.com/office/drawing/2014/main" id="{D8A51DE1-3AFA-46EB-9D57-8EB1586CA06C}"/>
              </a:ext>
            </a:extLst>
          </xdr:cNvPr>
          <xdr:cNvSpPr txBox="1"/>
        </xdr:nvSpPr>
        <xdr:spPr>
          <a:xfrm>
            <a:off x="63500" y="21463000"/>
            <a:ext cx="8075083" cy="264583"/>
          </a:xfrm>
          <a:prstGeom prst="rect">
            <a:avLst/>
          </a:prstGeom>
          <a:solidFill>
            <a:schemeClr val="bg1"/>
          </a:solidFill>
          <a:ln>
            <a:solidFill>
              <a:schemeClr val="bg1"/>
            </a:solidFill>
          </a:ln>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s-PY" sz="1050" i="1"/>
              <a:t>Fuente: Elaboración</a:t>
            </a:r>
            <a:r>
              <a:rPr lang="es-PY" sz="1050" i="1" baseline="0"/>
              <a:t> propia a partir de datos extraídos del SICO/SIAF</a:t>
            </a:r>
            <a:endParaRPr lang="es-PY" sz="1050" i="1"/>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saldivar/Downloads/Informe%20Rendici&#243;n%20de%20Cuentas%20al%20Ciudadano_DAF.2022_4to.%20Trimestre%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saldivar/Downloads/BASE_Informe%20Rendici&#243;n%20de%20Cuentas%20al%20Ciudadano_DAF.2022%20TERCER%20TRIMEST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RCC"/>
      <sheetName val="DEPR - 1er. Trim."/>
      <sheetName val="DEPR - 4to. Trim."/>
      <sheetName val="4.8 Grafico"/>
      <sheetName val="Metas Fisicas"/>
    </sheetNames>
    <sheetDataSet>
      <sheetData sheetId="0"/>
      <sheetData sheetId="1"/>
      <sheetData sheetId="2"/>
      <sheetData sheetId="3">
        <row r="2">
          <cell r="D2" t="str">
            <v>Presupuesto Vigente</v>
          </cell>
          <cell r="E2" t="str">
            <v>Obligado</v>
          </cell>
        </row>
        <row r="3">
          <cell r="C3" t="str">
            <v>Grupo 100</v>
          </cell>
          <cell r="D3">
            <v>40324613.535999998</v>
          </cell>
          <cell r="E3">
            <v>29489968.359999999</v>
          </cell>
        </row>
        <row r="4">
          <cell r="C4" t="str">
            <v>Grupo 200</v>
          </cell>
          <cell r="D4">
            <v>11044018.310000001</v>
          </cell>
          <cell r="E4">
            <v>6631156.7829999998</v>
          </cell>
        </row>
        <row r="5">
          <cell r="C5" t="str">
            <v>Grupo 300</v>
          </cell>
          <cell r="D5">
            <v>8676859.4839999992</v>
          </cell>
          <cell r="E5">
            <v>5442556.9270000001</v>
          </cell>
        </row>
        <row r="6">
          <cell r="C6" t="str">
            <v>Grupo 500</v>
          </cell>
          <cell r="D6">
            <v>21145403.629999999</v>
          </cell>
          <cell r="E6">
            <v>7942993.892</v>
          </cell>
        </row>
        <row r="7">
          <cell r="C7" t="str">
            <v>Grupo 800</v>
          </cell>
          <cell r="D7">
            <v>792480</v>
          </cell>
          <cell r="E7">
            <v>301761.30900000001</v>
          </cell>
        </row>
        <row r="8">
          <cell r="C8" t="str">
            <v>Grupo 900</v>
          </cell>
          <cell r="D8">
            <v>841223.35900000005</v>
          </cell>
          <cell r="E8">
            <v>258596.71299999999</v>
          </cell>
        </row>
      </sheetData>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RCC"/>
      <sheetName val="DEPR - 1er. Trim."/>
      <sheetName val="DEPR - 2do. Trim."/>
      <sheetName val="4.8 Grafico"/>
      <sheetName val="Metas Fisicas"/>
    </sheetNames>
    <sheetDataSet>
      <sheetData sheetId="0"/>
      <sheetData sheetId="1"/>
      <sheetData sheetId="2"/>
      <sheetData sheetId="3">
        <row r="2">
          <cell r="D2" t="str">
            <v>Presupuesto Vigente</v>
          </cell>
          <cell r="E2" t="str">
            <v>Obligado</v>
          </cell>
        </row>
        <row r="3">
          <cell r="C3" t="str">
            <v>Grupo 100</v>
          </cell>
          <cell r="D3">
            <v>40324613.535999998</v>
          </cell>
          <cell r="E3">
            <v>20358749.145</v>
          </cell>
        </row>
        <row r="4">
          <cell r="C4" t="str">
            <v>Grupo 200</v>
          </cell>
          <cell r="D4">
            <v>12227618.310000001</v>
          </cell>
          <cell r="E4">
            <v>3669647.9509999999</v>
          </cell>
        </row>
        <row r="5">
          <cell r="C5" t="str">
            <v>Grupo 300</v>
          </cell>
          <cell r="D5">
            <v>8493259.4839999992</v>
          </cell>
          <cell r="E5">
            <v>2506747.4810000001</v>
          </cell>
        </row>
        <row r="6">
          <cell r="C6" t="str">
            <v>Grupo 500</v>
          </cell>
          <cell r="D6">
            <v>21145403.629999999</v>
          </cell>
          <cell r="E6">
            <v>3184570.7030000002</v>
          </cell>
        </row>
        <row r="7">
          <cell r="C7" t="str">
            <v>Grupo 800</v>
          </cell>
          <cell r="D7">
            <v>792480</v>
          </cell>
          <cell r="E7">
            <v>287920.18400000001</v>
          </cell>
        </row>
        <row r="8">
          <cell r="C8" t="str">
            <v>Grupo 900</v>
          </cell>
          <cell r="D8">
            <v>841223.35900000005</v>
          </cell>
          <cell r="E8">
            <v>196743.05900000001</v>
          </cell>
        </row>
      </sheetData>
      <sheetData sheetId="4"/>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www.contrataciones.gov.py/buscador/general.html?filtro=403825&amp;page=" TargetMode="External"/><Relationship Id="rId117" Type="http://schemas.openxmlformats.org/officeDocument/2006/relationships/hyperlink" Target="https://denuncias.gov.py/portal-publico" TargetMode="External"/><Relationship Id="rId21" Type="http://schemas.openxmlformats.org/officeDocument/2006/relationships/hyperlink" Target="https://m.facebook.com/story.php?story_fbid=pfbid0bFtX55mH684uAZjExPrDmnqpwrfEMEW6AUV6RpYjjss1Tmuv5onRrha6FXnBae3Vl&amp;id=100064814163538" TargetMode="External"/><Relationship Id="rId42" Type="http://schemas.openxmlformats.org/officeDocument/2006/relationships/hyperlink" Target="https://www.contrataciones.gov.py/buscador/general.html?filtro=411928&amp;page=" TargetMode="External"/><Relationship Id="rId47" Type="http://schemas.openxmlformats.org/officeDocument/2006/relationships/hyperlink" Target="https://www.contrataciones.gov.py/buscador/general.html?filtro=411938&amp;page=" TargetMode="External"/><Relationship Id="rId63" Type="http://schemas.openxmlformats.org/officeDocument/2006/relationships/hyperlink" Target="https://nube.intn.gov.py/cloud/index.php/s/sPdkC39TFMAyxsX" TargetMode="External"/><Relationship Id="rId68" Type="http://schemas.openxmlformats.org/officeDocument/2006/relationships/hyperlink" Target="https://denuncias.gov.py/portal-publico" TargetMode="External"/><Relationship Id="rId84" Type="http://schemas.openxmlformats.org/officeDocument/2006/relationships/hyperlink" Target="https://denuncias.gov.py/portal-publico" TargetMode="External"/><Relationship Id="rId89" Type="http://schemas.openxmlformats.org/officeDocument/2006/relationships/hyperlink" Target="https://denuncias.gov.py/portal-publico" TargetMode="External"/><Relationship Id="rId112" Type="http://schemas.openxmlformats.org/officeDocument/2006/relationships/hyperlink" Target="https://denuncias.gov.py/portal-publico" TargetMode="External"/><Relationship Id="rId16" Type="http://schemas.openxmlformats.org/officeDocument/2006/relationships/hyperlink" Target="https://www.facebook.com/intn.paraguay" TargetMode="External"/><Relationship Id="rId107" Type="http://schemas.openxmlformats.org/officeDocument/2006/relationships/hyperlink" Target="https://denuncias.gov.py/portal-publico" TargetMode="External"/><Relationship Id="rId11" Type="http://schemas.openxmlformats.org/officeDocument/2006/relationships/hyperlink" Target="https://twitter.com/IntnParaguay" TargetMode="External"/><Relationship Id="rId32" Type="http://schemas.openxmlformats.org/officeDocument/2006/relationships/hyperlink" Target="https://www.contrataciones.gov.py/buscador/general.html?filtro=411996&amp;page=" TargetMode="External"/><Relationship Id="rId37" Type="http://schemas.openxmlformats.org/officeDocument/2006/relationships/hyperlink" Target="https://www.contrataciones.gov.py/buscador/general.html?filtro=414784&amp;page=" TargetMode="External"/><Relationship Id="rId53" Type="http://schemas.openxmlformats.org/officeDocument/2006/relationships/hyperlink" Target="https://www.contrataciones.gov.py/buscador/general.html?filtro=411963&amp;page=" TargetMode="External"/><Relationship Id="rId58" Type="http://schemas.openxmlformats.org/officeDocument/2006/relationships/hyperlink" Target="https://www.google.com/maps/uv?pb=!1s0x945da65b2416a453%3A0xa0a0f8525e189652!3m1!7e115!4shttps%3A%2F%2Flh5.googleusercontent.com%2Fp%2FAF1QipOcgL6YXBHMp4SAU0kYg8DmyOoBHO2urhdkAsGp%3Dw213-h160-k-no!5sGOOGLE%20INTN%20-%20Buscar%20con%20Goo!15sCgIgAQ" TargetMode="External"/><Relationship Id="rId74" Type="http://schemas.openxmlformats.org/officeDocument/2006/relationships/hyperlink" Target="https://denuncias.gov.py/portal-publico" TargetMode="External"/><Relationship Id="rId79" Type="http://schemas.openxmlformats.org/officeDocument/2006/relationships/hyperlink" Target="https://denuncias.gov.py/portal-publico" TargetMode="External"/><Relationship Id="rId102" Type="http://schemas.openxmlformats.org/officeDocument/2006/relationships/hyperlink" Target="https://denuncias.gov.py/portal-publico" TargetMode="External"/><Relationship Id="rId123" Type="http://schemas.openxmlformats.org/officeDocument/2006/relationships/hyperlink" Target="https://denuncias.gov.py/portal-publico" TargetMode="External"/><Relationship Id="rId128" Type="http://schemas.openxmlformats.org/officeDocument/2006/relationships/drawing" Target="../drawings/drawing1.xml"/><Relationship Id="rId5" Type="http://schemas.openxmlformats.org/officeDocument/2006/relationships/hyperlink" Target="https://transparencia.senac.gov.py/portal/historial-cumplimiento" TargetMode="External"/><Relationship Id="rId90" Type="http://schemas.openxmlformats.org/officeDocument/2006/relationships/hyperlink" Target="https://denuncias.gov.py/portal-publico" TargetMode="External"/><Relationship Id="rId95" Type="http://schemas.openxmlformats.org/officeDocument/2006/relationships/hyperlink" Target="https://denuncias.gov.py/portal-publico" TargetMode="External"/><Relationship Id="rId22" Type="http://schemas.openxmlformats.org/officeDocument/2006/relationships/hyperlink" Target="https://wa.me/595212886000" TargetMode="External"/><Relationship Id="rId27" Type="http://schemas.openxmlformats.org/officeDocument/2006/relationships/hyperlink" Target="https://www.contrataciones.gov.py/buscador/general.html?filtro=404282&amp;page=" TargetMode="External"/><Relationship Id="rId43" Type="http://schemas.openxmlformats.org/officeDocument/2006/relationships/hyperlink" Target="https://www.contrataciones.gov.py/buscador/general.html?filtro=415304&amp;page=" TargetMode="External"/><Relationship Id="rId48" Type="http://schemas.openxmlformats.org/officeDocument/2006/relationships/hyperlink" Target="https://www.contrataciones.gov.py/buscador/general.html?filtro=411915&amp;page=" TargetMode="External"/><Relationship Id="rId64" Type="http://schemas.openxmlformats.org/officeDocument/2006/relationships/hyperlink" Target="https://nube.intn.gov.py/cloud/index.php/s/s3P3qAGxZ2WXw2f" TargetMode="External"/><Relationship Id="rId69" Type="http://schemas.openxmlformats.org/officeDocument/2006/relationships/hyperlink" Target="https://denuncias.gov.py/portal-publico" TargetMode="External"/><Relationship Id="rId113" Type="http://schemas.openxmlformats.org/officeDocument/2006/relationships/hyperlink" Target="https://denuncias.gov.py/portal-publico" TargetMode="External"/><Relationship Id="rId118" Type="http://schemas.openxmlformats.org/officeDocument/2006/relationships/hyperlink" Target="https://denuncias.gov.py/portal-publico" TargetMode="External"/><Relationship Id="rId80" Type="http://schemas.openxmlformats.org/officeDocument/2006/relationships/hyperlink" Target="https://denuncias.gov.py/portal-publico" TargetMode="External"/><Relationship Id="rId85" Type="http://schemas.openxmlformats.org/officeDocument/2006/relationships/hyperlink" Target="https://denuncias.gov.py/portal-publico" TargetMode="External"/><Relationship Id="rId12" Type="http://schemas.openxmlformats.org/officeDocument/2006/relationships/hyperlink" Target="https://informacionpublica.paraguay.gov.py/portal/" TargetMode="External"/><Relationship Id="rId17" Type="http://schemas.openxmlformats.org/officeDocument/2006/relationships/hyperlink" Target="https://instagram.com/intnparaguay?utm_medium=copy_link" TargetMode="External"/><Relationship Id="rId33" Type="http://schemas.openxmlformats.org/officeDocument/2006/relationships/hyperlink" Target="https://www.contrataciones.gov.py/buscador/general.html?filtro=412064&amp;page=" TargetMode="External"/><Relationship Id="rId38" Type="http://schemas.openxmlformats.org/officeDocument/2006/relationships/hyperlink" Target="https://www.contrataciones.gov.py/buscador/general.html?filtro=414784&amp;page=" TargetMode="External"/><Relationship Id="rId59" Type="http://schemas.openxmlformats.org/officeDocument/2006/relationships/hyperlink" Target="https://nube.intn.gov.py/cloud/index.php/s/mPmt2ie7mDk7j3n" TargetMode="External"/><Relationship Id="rId103" Type="http://schemas.openxmlformats.org/officeDocument/2006/relationships/hyperlink" Target="https://denuncias.gov.py/portal-publico" TargetMode="External"/><Relationship Id="rId108" Type="http://schemas.openxmlformats.org/officeDocument/2006/relationships/hyperlink" Target="https://denuncias.gov.py/portal-publico" TargetMode="External"/><Relationship Id="rId124" Type="http://schemas.openxmlformats.org/officeDocument/2006/relationships/hyperlink" Target="https://denuncias.gov.py/portal-publico" TargetMode="External"/><Relationship Id="rId54" Type="http://schemas.openxmlformats.org/officeDocument/2006/relationships/hyperlink" Target="https://www.contrataciones.gov.py/buscador/general.html?filtro=411952&amp;page=" TargetMode="External"/><Relationship Id="rId70" Type="http://schemas.openxmlformats.org/officeDocument/2006/relationships/hyperlink" Target="https://denuncias.gov.py/portal-publico" TargetMode="External"/><Relationship Id="rId75" Type="http://schemas.openxmlformats.org/officeDocument/2006/relationships/hyperlink" Target="https://denuncias.gov.py/portal-publico" TargetMode="External"/><Relationship Id="rId91" Type="http://schemas.openxmlformats.org/officeDocument/2006/relationships/hyperlink" Target="https://denuncias.gov.py/portal-publico" TargetMode="External"/><Relationship Id="rId96" Type="http://schemas.openxmlformats.org/officeDocument/2006/relationships/hyperlink" Target="https://denuncias.gov.py/portal-publico" TargetMode="External"/><Relationship Id="rId1" Type="http://schemas.openxmlformats.org/officeDocument/2006/relationships/hyperlink" Target="https://nube.intn.gov.py/cloud/index.php/s/CGgg46jG3Xtjmot" TargetMode="External"/><Relationship Id="rId6" Type="http://schemas.openxmlformats.org/officeDocument/2006/relationships/hyperlink" Target="https://nube.intn.gov.py/cloud/index.php/s/dycgKaSYb4bxqeD" TargetMode="External"/><Relationship Id="rId23" Type="http://schemas.openxmlformats.org/officeDocument/2006/relationships/hyperlink" Target="https://denuncias.gov.py/portal-publico" TargetMode="External"/><Relationship Id="rId28" Type="http://schemas.openxmlformats.org/officeDocument/2006/relationships/hyperlink" Target="https://www.contrataciones.gov.py/buscador/general.html?filtro=404253&amp;page=" TargetMode="External"/><Relationship Id="rId49" Type="http://schemas.openxmlformats.org/officeDocument/2006/relationships/hyperlink" Target="https://www.contrataciones.gov.py/buscador/general.html?filtro=411989&amp;page=" TargetMode="External"/><Relationship Id="rId114" Type="http://schemas.openxmlformats.org/officeDocument/2006/relationships/hyperlink" Target="https://denuncias.gov.py/portal-publico" TargetMode="External"/><Relationship Id="rId119" Type="http://schemas.openxmlformats.org/officeDocument/2006/relationships/hyperlink" Target="https://denuncias.gov.py/portal-publico" TargetMode="External"/><Relationship Id="rId44" Type="http://schemas.openxmlformats.org/officeDocument/2006/relationships/hyperlink" Target="https://www.contrataciones.gov.py/buscador/general.html?filtro=415304&amp;page=" TargetMode="External"/><Relationship Id="rId60" Type="http://schemas.openxmlformats.org/officeDocument/2006/relationships/hyperlink" Target="https://nube.intn.gov.py/cloud/index.php/s/pQoEoL4rfaopQCS" TargetMode="External"/><Relationship Id="rId65" Type="http://schemas.openxmlformats.org/officeDocument/2006/relationships/hyperlink" Target="https://nube.intn.gov.py/cloud/index.php/s/n25REcGYJD3NbbA" TargetMode="External"/><Relationship Id="rId81" Type="http://schemas.openxmlformats.org/officeDocument/2006/relationships/hyperlink" Target="https://denuncias.gov.py/portal-publico" TargetMode="External"/><Relationship Id="rId86" Type="http://schemas.openxmlformats.org/officeDocument/2006/relationships/hyperlink" Target="https://denuncias.gov.py/portal-publico" TargetMode="External"/><Relationship Id="rId13" Type="http://schemas.openxmlformats.org/officeDocument/2006/relationships/hyperlink" Target="https://informacionpublica.paraguay.gov.py/portal/" TargetMode="External"/><Relationship Id="rId18" Type="http://schemas.openxmlformats.org/officeDocument/2006/relationships/hyperlink" Target="https://www.google.com/maps/uv?pb=!1s0x945da65b2416a453%3A0xa0a0f8525e189652!3m1!7e115!4shttps%3A%2F%2Flh5.googleusercontent.com%2Fp%2FAF1QipOcgL6YXBHMp4SAU0kYg8DmyOoBHO2urhdkAsGp%3Dw213-h160-k-no!5sGOOGLE%20INTN%20-%20Buscar%20con%20Goo" TargetMode="External"/><Relationship Id="rId39" Type="http://schemas.openxmlformats.org/officeDocument/2006/relationships/hyperlink" Target="https://www.contrataciones.gov.py/buscador/general.html?filtro=416374&amp;page=" TargetMode="External"/><Relationship Id="rId109" Type="http://schemas.openxmlformats.org/officeDocument/2006/relationships/hyperlink" Target="https://denuncias.gov.py/portal-publico" TargetMode="External"/><Relationship Id="rId34" Type="http://schemas.openxmlformats.org/officeDocument/2006/relationships/hyperlink" Target="https://www.contrataciones.gov.py/buscador/general.html?filtro=412005&amp;page=" TargetMode="External"/><Relationship Id="rId50" Type="http://schemas.openxmlformats.org/officeDocument/2006/relationships/hyperlink" Target="https://www.contrataciones.gov.py/buscador/general.html?filtro=415011&amp;page=" TargetMode="External"/><Relationship Id="rId55" Type="http://schemas.openxmlformats.org/officeDocument/2006/relationships/hyperlink" Target="https://www.contrataciones.gov.py/buscador/general.html?filtro=412056&amp;page=" TargetMode="External"/><Relationship Id="rId76" Type="http://schemas.openxmlformats.org/officeDocument/2006/relationships/hyperlink" Target="https://denuncias.gov.py/portal-publico" TargetMode="External"/><Relationship Id="rId97" Type="http://schemas.openxmlformats.org/officeDocument/2006/relationships/hyperlink" Target="https://denuncias.gov.py/portal-publico" TargetMode="External"/><Relationship Id="rId104" Type="http://schemas.openxmlformats.org/officeDocument/2006/relationships/hyperlink" Target="https://denuncias.gov.py/portal-publico" TargetMode="External"/><Relationship Id="rId120" Type="http://schemas.openxmlformats.org/officeDocument/2006/relationships/hyperlink" Target="https://denuncias.gov.py/portal-publico" TargetMode="External"/><Relationship Id="rId125" Type="http://schemas.openxmlformats.org/officeDocument/2006/relationships/hyperlink" Target="https://denuncias.gov.py/portal-publico" TargetMode="External"/><Relationship Id="rId7" Type="http://schemas.openxmlformats.org/officeDocument/2006/relationships/hyperlink" Target="https://nube.intn.gov.py/cloud/index.php/s/dycgKaSYb4bxqeD" TargetMode="External"/><Relationship Id="rId71" Type="http://schemas.openxmlformats.org/officeDocument/2006/relationships/hyperlink" Target="https://denuncias.gov.py/portal-publico" TargetMode="External"/><Relationship Id="rId92" Type="http://schemas.openxmlformats.org/officeDocument/2006/relationships/hyperlink" Target="https://denuncias.gov.py/portal-publico" TargetMode="External"/><Relationship Id="rId2" Type="http://schemas.openxmlformats.org/officeDocument/2006/relationships/hyperlink" Target="https://nube.intn.gov.py/cloud/index.php/s/dycgKaSYb4bxqeD" TargetMode="External"/><Relationship Id="rId29" Type="http://schemas.openxmlformats.org/officeDocument/2006/relationships/hyperlink" Target="https://www.contrataciones.gov.py/buscador/general.html?filtro=404309&amp;page=" TargetMode="External"/><Relationship Id="rId24" Type="http://schemas.openxmlformats.org/officeDocument/2006/relationships/hyperlink" Target="https://www.contrataciones.gov.py/buscador/general.html?filtro=404177&amp;page=" TargetMode="External"/><Relationship Id="rId40" Type="http://schemas.openxmlformats.org/officeDocument/2006/relationships/hyperlink" Target="https://www.contrataciones.gov.py/buscador/general.html?filtro=417143&amp;page=" TargetMode="External"/><Relationship Id="rId45" Type="http://schemas.openxmlformats.org/officeDocument/2006/relationships/hyperlink" Target="https://www.contrataciones.gov.py/buscador/general.html?filtro=393643&amp;page=" TargetMode="External"/><Relationship Id="rId66" Type="http://schemas.openxmlformats.org/officeDocument/2006/relationships/hyperlink" Target="https://nube.intn.gov.py/cloud/index.php/s/y4sZWbzdmXyCBTW" TargetMode="External"/><Relationship Id="rId87" Type="http://schemas.openxmlformats.org/officeDocument/2006/relationships/hyperlink" Target="https://denuncias.gov.py/portal-publico" TargetMode="External"/><Relationship Id="rId110" Type="http://schemas.openxmlformats.org/officeDocument/2006/relationships/hyperlink" Target="https://denuncias.gov.py/portal-publico" TargetMode="External"/><Relationship Id="rId115" Type="http://schemas.openxmlformats.org/officeDocument/2006/relationships/hyperlink" Target="https://denuncias.gov.py/portal-publico" TargetMode="External"/><Relationship Id="rId61" Type="http://schemas.openxmlformats.org/officeDocument/2006/relationships/hyperlink" Target="https://nube.intn.gov.py/cloud/index.php/s/qJNBMfexXsi7LKM" TargetMode="External"/><Relationship Id="rId82" Type="http://schemas.openxmlformats.org/officeDocument/2006/relationships/hyperlink" Target="https://denuncias.gov.py/portal-publico" TargetMode="External"/><Relationship Id="rId19" Type="http://schemas.openxmlformats.org/officeDocument/2006/relationships/hyperlink" Target="https://nube.intn.gov.py/cloud/index.php/s/dycgKaSYb4bxqeD?path=%2F004%20Final%202022%2FAnexos" TargetMode="External"/><Relationship Id="rId14" Type="http://schemas.openxmlformats.org/officeDocument/2006/relationships/hyperlink" Target="https://nube.intn.gov.py/cloud/index.php/s/Q70udCgtfUM8PlW?path=%2F2022%2F3.%20MARZO" TargetMode="External"/><Relationship Id="rId30" Type="http://schemas.openxmlformats.org/officeDocument/2006/relationships/hyperlink" Target="https://www.contrataciones.gov.py/buscador/general.html?filtro=411772&amp;page=" TargetMode="External"/><Relationship Id="rId35" Type="http://schemas.openxmlformats.org/officeDocument/2006/relationships/hyperlink" Target="https://www.contrataciones.gov.py/buscador/general.html?filtro=412070&amp;page=" TargetMode="External"/><Relationship Id="rId56" Type="http://schemas.openxmlformats.org/officeDocument/2006/relationships/hyperlink" Target="https://www.contrataciones.gov.py/buscador/general.html?filtro=412056&amp;page=" TargetMode="External"/><Relationship Id="rId77" Type="http://schemas.openxmlformats.org/officeDocument/2006/relationships/hyperlink" Target="https://denuncias.gov.py/portal-publico" TargetMode="External"/><Relationship Id="rId100" Type="http://schemas.openxmlformats.org/officeDocument/2006/relationships/hyperlink" Target="https://denuncias.gov.py/portal-publico" TargetMode="External"/><Relationship Id="rId105" Type="http://schemas.openxmlformats.org/officeDocument/2006/relationships/hyperlink" Target="https://denuncias.gov.py/portal-publico" TargetMode="External"/><Relationship Id="rId126" Type="http://schemas.openxmlformats.org/officeDocument/2006/relationships/hyperlink" Target="https://denuncias.gov.py/portal-publico" TargetMode="External"/><Relationship Id="rId8" Type="http://schemas.openxmlformats.org/officeDocument/2006/relationships/hyperlink" Target="https://informacionpublica.paraguay.gov.py/portal/" TargetMode="External"/><Relationship Id="rId51" Type="http://schemas.openxmlformats.org/officeDocument/2006/relationships/hyperlink" Target="https://www.contrataciones.gov.py/buscador/general.html?filtro=411963&amp;page=" TargetMode="External"/><Relationship Id="rId72" Type="http://schemas.openxmlformats.org/officeDocument/2006/relationships/hyperlink" Target="https://denuncias.gov.py/portal-publico" TargetMode="External"/><Relationship Id="rId93" Type="http://schemas.openxmlformats.org/officeDocument/2006/relationships/hyperlink" Target="https://denuncias.gov.py/portal-publico" TargetMode="External"/><Relationship Id="rId98" Type="http://schemas.openxmlformats.org/officeDocument/2006/relationships/hyperlink" Target="https://denuncias.gov.py/portal-publico" TargetMode="External"/><Relationship Id="rId121" Type="http://schemas.openxmlformats.org/officeDocument/2006/relationships/hyperlink" Target="https://denuncias.gov.py/portal-publico" TargetMode="External"/><Relationship Id="rId3" Type="http://schemas.openxmlformats.org/officeDocument/2006/relationships/hyperlink" Target="https://nube.intn.gov.py/cloud/index.php/s/dycgKaSYb4bxqeD" TargetMode="External"/><Relationship Id="rId25" Type="http://schemas.openxmlformats.org/officeDocument/2006/relationships/hyperlink" Target="https://www.contrataciones.gov.py/buscador/general.html?filtro=403712&amp;page=" TargetMode="External"/><Relationship Id="rId46" Type="http://schemas.openxmlformats.org/officeDocument/2006/relationships/hyperlink" Target="https://www.contrataciones.gov.py/buscador/general.html?filtro=411950&amp;page=" TargetMode="External"/><Relationship Id="rId67" Type="http://schemas.openxmlformats.org/officeDocument/2006/relationships/hyperlink" Target="https://nube.intn.gov.py/cloud/index.php/s/Pzp9wCQae6gdCEa" TargetMode="External"/><Relationship Id="rId116" Type="http://schemas.openxmlformats.org/officeDocument/2006/relationships/hyperlink" Target="https://denuncias.gov.py/portal-publico" TargetMode="External"/><Relationship Id="rId20" Type="http://schemas.openxmlformats.org/officeDocument/2006/relationships/hyperlink" Target="https://nube.intn.gov.py/cloud/index.php/s/dycgKaSYb4bxqeD?path=%2F004%20Final%202022%2FAnexos" TargetMode="External"/><Relationship Id="rId41" Type="http://schemas.openxmlformats.org/officeDocument/2006/relationships/hyperlink" Target="https://www.contrataciones.gov.py/buscador/general.html?filtro=411740&amp;page=" TargetMode="External"/><Relationship Id="rId62" Type="http://schemas.openxmlformats.org/officeDocument/2006/relationships/hyperlink" Target="https://nube.intn.gov.py/cloud/index.php/s/zQKHQLekfpmWNio" TargetMode="External"/><Relationship Id="rId83" Type="http://schemas.openxmlformats.org/officeDocument/2006/relationships/hyperlink" Target="https://denuncias.gov.py/portal-publico" TargetMode="External"/><Relationship Id="rId88" Type="http://schemas.openxmlformats.org/officeDocument/2006/relationships/hyperlink" Target="https://denuncias.gov.py/portal-publico" TargetMode="External"/><Relationship Id="rId111" Type="http://schemas.openxmlformats.org/officeDocument/2006/relationships/hyperlink" Target="https://denuncias.gov.py/portal-publico" TargetMode="External"/><Relationship Id="rId15" Type="http://schemas.openxmlformats.org/officeDocument/2006/relationships/hyperlink" Target="https://nube.intn.gov.py/cloud/index.php/s/Q70udCgtfUM8PlW?path=%2F2022%2F3.%20MARZO" TargetMode="External"/><Relationship Id="rId36" Type="http://schemas.openxmlformats.org/officeDocument/2006/relationships/hyperlink" Target="https://www.contrataciones.gov.py/buscador/general.html?filtro=414784&amp;page=" TargetMode="External"/><Relationship Id="rId57" Type="http://schemas.openxmlformats.org/officeDocument/2006/relationships/hyperlink" Target="https://www.contrataciones.gov.py/buscador/general.html?filtro=419071&amp;page=" TargetMode="External"/><Relationship Id="rId106" Type="http://schemas.openxmlformats.org/officeDocument/2006/relationships/hyperlink" Target="https://denuncias.gov.py/portal-publico" TargetMode="External"/><Relationship Id="rId127" Type="http://schemas.openxmlformats.org/officeDocument/2006/relationships/printerSettings" Target="../printerSettings/printerSettings1.bin"/><Relationship Id="rId10" Type="http://schemas.openxmlformats.org/officeDocument/2006/relationships/hyperlink" Target="https://www.google.com/maps/uv?pb=!1s0x945da65b2416a453%3A0xa0a0f8525e189652!3m1!7e115!4shttps%3A%2F%2Flh5.googleusercontent.com%2Fp%2FAF1QipOcgL6YXBHMp4SAU0kYg8DmyOoBHO2urhdkAsGp%3Dw213-h160-k-no!5sGOOGLE%20INTN%20-%20Buscar%20con%20Google!15sCgIgAQ&amp;imag" TargetMode="External"/><Relationship Id="rId31" Type="http://schemas.openxmlformats.org/officeDocument/2006/relationships/hyperlink" Target="https://www.contrataciones.gov.py/buscador/general.html?filtro=411960&amp;page=" TargetMode="External"/><Relationship Id="rId52" Type="http://schemas.openxmlformats.org/officeDocument/2006/relationships/hyperlink" Target="https://www.contrataciones.gov.py/buscador/general.html?filtro=411963&amp;page=" TargetMode="External"/><Relationship Id="rId73" Type="http://schemas.openxmlformats.org/officeDocument/2006/relationships/hyperlink" Target="https://denuncias.gov.py/portal-publico" TargetMode="External"/><Relationship Id="rId78" Type="http://schemas.openxmlformats.org/officeDocument/2006/relationships/hyperlink" Target="https://denuncias.gov.py/portal-publico" TargetMode="External"/><Relationship Id="rId94" Type="http://schemas.openxmlformats.org/officeDocument/2006/relationships/hyperlink" Target="https://denuncias.gov.py/portal-publico" TargetMode="External"/><Relationship Id="rId99" Type="http://schemas.openxmlformats.org/officeDocument/2006/relationships/hyperlink" Target="https://denuncias.gov.py/portal-publico" TargetMode="External"/><Relationship Id="rId101" Type="http://schemas.openxmlformats.org/officeDocument/2006/relationships/hyperlink" Target="https://denuncias.gov.py/portal-publico" TargetMode="External"/><Relationship Id="rId122" Type="http://schemas.openxmlformats.org/officeDocument/2006/relationships/hyperlink" Target="https://denuncias.gov.py/portal-publico" TargetMode="External"/><Relationship Id="rId4" Type="http://schemas.openxmlformats.org/officeDocument/2006/relationships/hyperlink" Target="https://www.sfp.gov.py/sfp/archivos/documentos/Intermedio_Octubre_2022_khzzr75f.pdf" TargetMode="External"/><Relationship Id="rId9" Type="http://schemas.openxmlformats.org/officeDocument/2006/relationships/hyperlink" Target="https://instagram.com/intnparaguay?utm_medium=copy_lin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376"/>
  <sheetViews>
    <sheetView tabSelected="1" topLeftCell="A282" zoomScale="70" zoomScaleNormal="70" workbookViewId="0">
      <selection activeCell="K334" sqref="K334"/>
    </sheetView>
  </sheetViews>
  <sheetFormatPr baseColWidth="10" defaultColWidth="9.140625" defaultRowHeight="15"/>
  <cols>
    <col min="1" max="1" width="24.28515625" customWidth="1"/>
    <col min="2" max="2" width="26.5703125" customWidth="1"/>
    <col min="3" max="4" width="21.7109375" customWidth="1"/>
    <col min="5" max="5" width="26.7109375" customWidth="1"/>
    <col min="6" max="6" width="26.140625" customWidth="1"/>
    <col min="7" max="7" width="24.28515625" customWidth="1"/>
    <col min="8" max="8" width="21.28515625" customWidth="1"/>
  </cols>
  <sheetData>
    <row r="2" spans="1:8">
      <c r="G2" s="92"/>
    </row>
    <row r="3" spans="1:8" ht="23.25">
      <c r="A3" s="164" t="s">
        <v>92</v>
      </c>
      <c r="B3" s="164"/>
      <c r="C3" s="164"/>
      <c r="D3" s="164"/>
      <c r="E3" s="164"/>
      <c r="F3" s="164"/>
      <c r="G3" s="164"/>
      <c r="H3" s="20"/>
    </row>
    <row r="4" spans="1:8" ht="19.5">
      <c r="A4" s="164"/>
      <c r="B4" s="164"/>
      <c r="C4" s="164"/>
      <c r="D4" s="164"/>
      <c r="E4" s="164"/>
      <c r="F4" s="164"/>
      <c r="G4" s="164"/>
      <c r="H4" s="21"/>
    </row>
    <row r="5" spans="1:8" ht="18.75">
      <c r="A5" s="165" t="s">
        <v>0</v>
      </c>
      <c r="B5" s="165"/>
      <c r="C5" s="165"/>
      <c r="D5" s="165"/>
      <c r="E5" s="165"/>
      <c r="F5" s="165"/>
      <c r="G5" s="165"/>
      <c r="H5" s="6"/>
    </row>
    <row r="6" spans="1:8" ht="18.75">
      <c r="A6" s="3" t="s">
        <v>96</v>
      </c>
      <c r="B6" s="4"/>
      <c r="C6" s="5"/>
      <c r="D6" s="5"/>
      <c r="E6" s="5"/>
      <c r="F6" s="5"/>
      <c r="G6" s="5"/>
      <c r="H6" s="6"/>
    </row>
    <row r="7" spans="1:8" ht="18.75">
      <c r="A7" s="3" t="s">
        <v>172</v>
      </c>
      <c r="B7" s="4"/>
      <c r="C7" s="5"/>
      <c r="D7" s="5"/>
      <c r="E7" s="5"/>
      <c r="F7" s="5"/>
      <c r="G7" s="5"/>
      <c r="H7" s="6"/>
    </row>
    <row r="8" spans="1:8" ht="18.75">
      <c r="A8" s="166" t="s">
        <v>1</v>
      </c>
      <c r="B8" s="166"/>
      <c r="C8" s="166"/>
      <c r="D8" s="166"/>
      <c r="E8" s="166"/>
      <c r="F8" s="166"/>
      <c r="G8" s="166"/>
      <c r="H8" s="6"/>
    </row>
    <row r="9" spans="1:8" ht="15" customHeight="1">
      <c r="A9" s="170" t="s">
        <v>97</v>
      </c>
      <c r="B9" s="171"/>
      <c r="C9" s="171"/>
      <c r="D9" s="171"/>
      <c r="E9" s="171"/>
      <c r="F9" s="171"/>
      <c r="G9" s="171"/>
      <c r="H9" s="6"/>
    </row>
    <row r="10" spans="1:8" ht="15" customHeight="1">
      <c r="A10" s="172"/>
      <c r="B10" s="173"/>
      <c r="C10" s="173"/>
      <c r="D10" s="173"/>
      <c r="E10" s="173"/>
      <c r="F10" s="173"/>
      <c r="G10" s="173"/>
      <c r="H10" s="6"/>
    </row>
    <row r="11" spans="1:8" ht="15" customHeight="1">
      <c r="A11" s="172"/>
      <c r="B11" s="173"/>
      <c r="C11" s="173"/>
      <c r="D11" s="173"/>
      <c r="E11" s="173"/>
      <c r="F11" s="173"/>
      <c r="G11" s="173"/>
      <c r="H11" s="6"/>
    </row>
    <row r="12" spans="1:8" ht="15" customHeight="1">
      <c r="A12" s="172"/>
      <c r="B12" s="173"/>
      <c r="C12" s="173"/>
      <c r="D12" s="173"/>
      <c r="E12" s="173"/>
      <c r="F12" s="173"/>
      <c r="G12" s="173"/>
      <c r="H12" s="6"/>
    </row>
    <row r="13" spans="1:8" ht="3" customHeight="1">
      <c r="A13" s="172"/>
      <c r="B13" s="173"/>
      <c r="C13" s="173"/>
      <c r="D13" s="173"/>
      <c r="E13" s="173"/>
      <c r="F13" s="173"/>
      <c r="G13" s="173"/>
      <c r="H13" s="6"/>
    </row>
    <row r="14" spans="1:8" ht="4.5" customHeight="1">
      <c r="A14" s="174"/>
      <c r="B14" s="175"/>
      <c r="C14" s="175"/>
      <c r="D14" s="175"/>
      <c r="E14" s="175"/>
      <c r="F14" s="175"/>
      <c r="G14" s="175"/>
      <c r="H14" s="6"/>
    </row>
    <row r="15" spans="1:8" ht="18.75">
      <c r="A15" s="167" t="s">
        <v>2</v>
      </c>
      <c r="B15" s="167"/>
      <c r="C15" s="167"/>
      <c r="D15" s="167"/>
      <c r="E15" s="167"/>
      <c r="F15" s="167"/>
      <c r="G15" s="167"/>
      <c r="H15" s="6"/>
    </row>
    <row r="16" spans="1:8" ht="15" customHeight="1">
      <c r="A16" s="170" t="s">
        <v>138</v>
      </c>
      <c r="B16" s="171"/>
      <c r="C16" s="171"/>
      <c r="D16" s="171"/>
      <c r="E16" s="171"/>
      <c r="F16" s="171"/>
      <c r="G16" s="171"/>
      <c r="H16" s="6"/>
    </row>
    <row r="17" spans="1:8" ht="15" customHeight="1">
      <c r="A17" s="172"/>
      <c r="B17" s="173"/>
      <c r="C17" s="173"/>
      <c r="D17" s="173"/>
      <c r="E17" s="173"/>
      <c r="F17" s="173"/>
      <c r="G17" s="173"/>
      <c r="H17" s="6"/>
    </row>
    <row r="18" spans="1:8" ht="15" customHeight="1">
      <c r="A18" s="172"/>
      <c r="B18" s="173"/>
      <c r="C18" s="173"/>
      <c r="D18" s="173"/>
      <c r="E18" s="173"/>
      <c r="F18" s="173"/>
      <c r="G18" s="173"/>
      <c r="H18" s="6"/>
    </row>
    <row r="19" spans="1:8" ht="15" customHeight="1">
      <c r="A19" s="172"/>
      <c r="B19" s="173"/>
      <c r="C19" s="173"/>
      <c r="D19" s="173"/>
      <c r="E19" s="173"/>
      <c r="F19" s="173"/>
      <c r="G19" s="173"/>
      <c r="H19" s="6"/>
    </row>
    <row r="20" spans="1:8" ht="36.75" customHeight="1">
      <c r="A20" s="172"/>
      <c r="B20" s="173"/>
      <c r="C20" s="173"/>
      <c r="D20" s="173"/>
      <c r="E20" s="173"/>
      <c r="F20" s="173"/>
      <c r="G20" s="173"/>
      <c r="H20" s="6"/>
    </row>
    <row r="21" spans="1:8" ht="34.5" customHeight="1">
      <c r="A21" s="174"/>
      <c r="B21" s="175"/>
      <c r="C21" s="175"/>
      <c r="D21" s="175"/>
      <c r="E21" s="175"/>
      <c r="F21" s="175"/>
      <c r="G21" s="175"/>
      <c r="H21" s="6"/>
    </row>
    <row r="22" spans="1:8" ht="15" customHeight="1">
      <c r="A22" s="24"/>
      <c r="B22" s="24"/>
      <c r="C22" s="24"/>
      <c r="D22" s="24"/>
      <c r="E22" s="24"/>
      <c r="F22" s="24"/>
      <c r="G22" s="24"/>
      <c r="H22" s="6"/>
    </row>
    <row r="23" spans="1:8" s="1" customFormat="1" ht="18.75">
      <c r="A23" s="168" t="s">
        <v>80</v>
      </c>
      <c r="B23" s="168"/>
      <c r="C23" s="168"/>
      <c r="D23" s="168"/>
      <c r="E23" s="168"/>
      <c r="F23" s="168"/>
      <c r="G23" s="168"/>
      <c r="H23" s="22"/>
    </row>
    <row r="24" spans="1:8" s="1" customFormat="1" ht="36" customHeight="1">
      <c r="A24" s="169" t="s">
        <v>104</v>
      </c>
      <c r="B24" s="169"/>
      <c r="C24" s="169"/>
      <c r="D24" s="169"/>
      <c r="E24" s="169"/>
      <c r="F24" s="169"/>
      <c r="G24" s="169"/>
      <c r="H24" s="22"/>
    </row>
    <row r="25" spans="1:8" ht="15.75">
      <c r="A25" s="23" t="s">
        <v>3</v>
      </c>
      <c r="B25" s="176" t="s">
        <v>4</v>
      </c>
      <c r="C25" s="177"/>
      <c r="D25" s="178" t="s">
        <v>5</v>
      </c>
      <c r="E25" s="178"/>
      <c r="F25" s="178" t="s">
        <v>6</v>
      </c>
      <c r="G25" s="178"/>
      <c r="H25" s="6"/>
    </row>
    <row r="26" spans="1:8" ht="27.75" customHeight="1">
      <c r="A26" s="9">
        <v>1</v>
      </c>
      <c r="B26" s="158" t="s">
        <v>107</v>
      </c>
      <c r="C26" s="159"/>
      <c r="D26" s="113" t="s">
        <v>100</v>
      </c>
      <c r="E26" s="113"/>
      <c r="F26" s="158" t="s">
        <v>141</v>
      </c>
      <c r="G26" s="159"/>
      <c r="H26" s="6"/>
    </row>
    <row r="27" spans="1:8" ht="33" customHeight="1">
      <c r="A27" s="9">
        <v>2</v>
      </c>
      <c r="B27" s="158" t="s">
        <v>108</v>
      </c>
      <c r="C27" s="159"/>
      <c r="D27" s="113" t="s">
        <v>489</v>
      </c>
      <c r="E27" s="113"/>
      <c r="F27" s="156" t="s">
        <v>109</v>
      </c>
      <c r="G27" s="157"/>
      <c r="H27" s="6"/>
    </row>
    <row r="28" spans="1:8" ht="33" customHeight="1">
      <c r="A28" s="9">
        <v>3</v>
      </c>
      <c r="B28" s="162" t="s">
        <v>110</v>
      </c>
      <c r="C28" s="163"/>
      <c r="D28" s="113" t="s">
        <v>101</v>
      </c>
      <c r="E28" s="113"/>
      <c r="F28" s="156" t="s">
        <v>105</v>
      </c>
      <c r="G28" s="157"/>
      <c r="H28" s="6"/>
    </row>
    <row r="29" spans="1:8" ht="33" customHeight="1">
      <c r="A29" s="9">
        <v>4</v>
      </c>
      <c r="B29" s="158" t="s">
        <v>111</v>
      </c>
      <c r="C29" s="159"/>
      <c r="D29" s="113" t="s">
        <v>131</v>
      </c>
      <c r="E29" s="113"/>
      <c r="F29" s="156" t="s">
        <v>137</v>
      </c>
      <c r="G29" s="157"/>
      <c r="H29" s="6"/>
    </row>
    <row r="30" spans="1:8" ht="23.25" customHeight="1">
      <c r="A30" s="9">
        <v>5</v>
      </c>
      <c r="B30" s="158" t="s">
        <v>112</v>
      </c>
      <c r="C30" s="159"/>
      <c r="D30" s="113" t="s">
        <v>490</v>
      </c>
      <c r="E30" s="113"/>
      <c r="F30" s="158" t="s">
        <v>139</v>
      </c>
      <c r="G30" s="159"/>
      <c r="H30" s="6"/>
    </row>
    <row r="31" spans="1:8" ht="33" customHeight="1">
      <c r="A31" s="9">
        <v>6</v>
      </c>
      <c r="B31" s="160" t="s">
        <v>98</v>
      </c>
      <c r="C31" s="161"/>
      <c r="D31" s="113" t="s">
        <v>102</v>
      </c>
      <c r="E31" s="113"/>
      <c r="F31" s="158" t="s">
        <v>140</v>
      </c>
      <c r="G31" s="159"/>
      <c r="H31" s="6"/>
    </row>
    <row r="32" spans="1:8" ht="33" customHeight="1">
      <c r="A32" s="9">
        <v>7</v>
      </c>
      <c r="B32" s="162" t="s">
        <v>106</v>
      </c>
      <c r="C32" s="163"/>
      <c r="D32" s="113" t="s">
        <v>491</v>
      </c>
      <c r="E32" s="113"/>
      <c r="F32" s="156" t="s">
        <v>142</v>
      </c>
      <c r="G32" s="157"/>
      <c r="H32" s="6"/>
    </row>
    <row r="33" spans="1:8" ht="15.75">
      <c r="A33" s="199" t="s">
        <v>99</v>
      </c>
      <c r="B33" s="199"/>
      <c r="C33" s="199"/>
      <c r="D33" s="199"/>
      <c r="E33" s="193"/>
      <c r="F33" s="193"/>
      <c r="G33" s="193"/>
      <c r="H33" s="6"/>
    </row>
    <row r="34" spans="1:8" ht="15.75" customHeight="1">
      <c r="A34" s="200" t="s">
        <v>493</v>
      </c>
      <c r="B34" s="200"/>
      <c r="C34" s="200"/>
      <c r="D34" s="200"/>
      <c r="E34" s="193"/>
      <c r="F34" s="193"/>
      <c r="G34" s="193"/>
      <c r="H34" s="6"/>
    </row>
    <row r="35" spans="1:8" ht="15.75" customHeight="1">
      <c r="A35" s="200" t="s">
        <v>492</v>
      </c>
      <c r="B35" s="200"/>
      <c r="C35" s="200"/>
      <c r="D35" s="200"/>
      <c r="E35" s="193"/>
      <c r="F35" s="193"/>
      <c r="G35" s="193"/>
      <c r="H35" s="6"/>
    </row>
    <row r="36" spans="1:8" ht="15.75" customHeight="1">
      <c r="A36" s="200" t="s">
        <v>103</v>
      </c>
      <c r="B36" s="200"/>
      <c r="C36" s="200"/>
      <c r="D36" s="200"/>
      <c r="E36" s="193"/>
      <c r="F36" s="193"/>
      <c r="G36" s="193"/>
      <c r="H36" s="6"/>
    </row>
    <row r="37" spans="1:8" s="18" customFormat="1" ht="15.75">
      <c r="A37" s="17"/>
      <c r="B37" s="17"/>
      <c r="C37" s="17"/>
      <c r="D37" s="17"/>
      <c r="E37" s="17"/>
      <c r="F37" s="17"/>
      <c r="G37" s="17"/>
    </row>
    <row r="38" spans="1:8" s="18" customFormat="1" ht="15.75">
      <c r="A38" s="17"/>
      <c r="B38" s="17"/>
      <c r="C38" s="17"/>
      <c r="D38" s="17"/>
      <c r="E38" s="17"/>
      <c r="F38" s="17"/>
      <c r="G38" s="17"/>
    </row>
    <row r="39" spans="1:8" ht="18.75">
      <c r="A39" s="201" t="s">
        <v>79</v>
      </c>
      <c r="B39" s="202"/>
      <c r="C39" s="202"/>
      <c r="D39" s="202"/>
      <c r="E39" s="202"/>
      <c r="F39" s="202"/>
      <c r="G39" s="202"/>
      <c r="H39" s="6"/>
    </row>
    <row r="40" spans="1:8" ht="15.75">
      <c r="A40" s="203" t="s">
        <v>7</v>
      </c>
      <c r="B40" s="204"/>
      <c r="C40" s="204"/>
      <c r="D40" s="204"/>
      <c r="E40" s="204"/>
      <c r="F40" s="204"/>
      <c r="G40" s="204"/>
      <c r="H40" s="6"/>
    </row>
    <row r="41" spans="1:8" ht="32.25" customHeight="1">
      <c r="A41" s="179" t="s">
        <v>113</v>
      </c>
      <c r="B41" s="180"/>
      <c r="C41" s="180"/>
      <c r="D41" s="180"/>
      <c r="E41" s="180"/>
      <c r="F41" s="180"/>
      <c r="G41" s="180"/>
      <c r="H41" s="17"/>
    </row>
    <row r="42" spans="1:8" ht="15.75" customHeight="1">
      <c r="A42" s="205" t="s">
        <v>78</v>
      </c>
      <c r="B42" s="205"/>
      <c r="C42" s="205"/>
      <c r="D42" s="205"/>
      <c r="E42" s="205"/>
      <c r="F42" s="205"/>
      <c r="G42" s="205"/>
      <c r="H42" s="6"/>
    </row>
    <row r="43" spans="1:8" ht="26.25" customHeight="1">
      <c r="A43" s="179" t="s">
        <v>114</v>
      </c>
      <c r="B43" s="180"/>
      <c r="C43" s="180"/>
      <c r="D43" s="180"/>
      <c r="E43" s="180"/>
      <c r="F43" s="180"/>
      <c r="G43" s="180"/>
      <c r="H43" s="6"/>
    </row>
    <row r="44" spans="1:8" ht="31.5">
      <c r="A44" s="19" t="s">
        <v>8</v>
      </c>
      <c r="B44" s="181" t="s">
        <v>84</v>
      </c>
      <c r="C44" s="182"/>
      <c r="D44" s="19" t="s">
        <v>9</v>
      </c>
      <c r="E44" s="206" t="s">
        <v>10</v>
      </c>
      <c r="F44" s="206"/>
      <c r="G44" s="29" t="s">
        <v>11</v>
      </c>
      <c r="H44" s="6"/>
    </row>
    <row r="45" spans="1:8" ht="116.25" customHeight="1">
      <c r="A45" s="9" t="s">
        <v>12</v>
      </c>
      <c r="B45" s="145" t="s">
        <v>119</v>
      </c>
      <c r="C45" s="146"/>
      <c r="D45" s="9" t="s">
        <v>117</v>
      </c>
      <c r="E45" s="207" t="s">
        <v>122</v>
      </c>
      <c r="F45" s="208"/>
      <c r="G45" s="30" t="s">
        <v>120</v>
      </c>
      <c r="H45" s="6"/>
    </row>
    <row r="46" spans="1:8" ht="126" customHeight="1">
      <c r="A46" s="9" t="s">
        <v>13</v>
      </c>
      <c r="B46" s="145" t="s">
        <v>118</v>
      </c>
      <c r="C46" s="146"/>
      <c r="D46" s="9" t="s">
        <v>117</v>
      </c>
      <c r="E46" s="207" t="s">
        <v>129</v>
      </c>
      <c r="F46" s="208"/>
      <c r="G46" s="30" t="s">
        <v>120</v>
      </c>
      <c r="H46" s="6"/>
    </row>
    <row r="47" spans="1:8" s="18" customFormat="1" ht="15.75">
      <c r="A47" s="17"/>
      <c r="B47" s="17"/>
      <c r="C47" s="17"/>
      <c r="D47" s="17"/>
      <c r="E47" s="17"/>
      <c r="F47" s="17"/>
      <c r="G47" s="17"/>
      <c r="H47" s="17"/>
    </row>
    <row r="48" spans="1:8" ht="18.75">
      <c r="A48" s="202" t="s">
        <v>81</v>
      </c>
      <c r="B48" s="202"/>
      <c r="C48" s="202"/>
      <c r="D48" s="202"/>
      <c r="E48" s="202"/>
      <c r="F48" s="202"/>
      <c r="G48" s="202"/>
      <c r="H48" s="6"/>
    </row>
    <row r="49" spans="1:8" ht="15.75">
      <c r="A49" s="204" t="s">
        <v>14</v>
      </c>
      <c r="B49" s="204"/>
      <c r="C49" s="204"/>
      <c r="D49" s="204"/>
      <c r="E49" s="204"/>
      <c r="F49" s="204"/>
      <c r="G49" s="204"/>
      <c r="H49" s="6"/>
    </row>
    <row r="50" spans="1:8" ht="15.75">
      <c r="A50" s="8" t="s">
        <v>15</v>
      </c>
      <c r="B50" s="196" t="s">
        <v>75</v>
      </c>
      <c r="C50" s="197"/>
      <c r="D50" s="198"/>
      <c r="E50" s="194" t="s">
        <v>86</v>
      </c>
      <c r="F50" s="195"/>
      <c r="G50" s="195"/>
      <c r="H50" s="6"/>
    </row>
    <row r="51" spans="1:8" ht="15.75">
      <c r="A51" s="9" t="s">
        <v>146</v>
      </c>
      <c r="B51" s="196" t="s">
        <v>134</v>
      </c>
      <c r="C51" s="197"/>
      <c r="D51" s="198"/>
      <c r="E51" s="144" t="s">
        <v>115</v>
      </c>
      <c r="F51" s="144"/>
      <c r="G51" s="144"/>
      <c r="H51" s="6"/>
    </row>
    <row r="52" spans="1:8" s="18" customFormat="1" ht="15.75">
      <c r="A52" s="26"/>
      <c r="B52" s="16"/>
      <c r="C52" s="16"/>
      <c r="D52" s="16"/>
      <c r="E52" s="16"/>
      <c r="F52" s="16"/>
      <c r="G52" s="16"/>
      <c r="H52" s="17"/>
    </row>
    <row r="53" spans="1:8" ht="15.75">
      <c r="A53" s="204" t="s">
        <v>17</v>
      </c>
      <c r="B53" s="204"/>
      <c r="C53" s="204"/>
      <c r="D53" s="204"/>
      <c r="E53" s="204"/>
      <c r="F53" s="204"/>
      <c r="G53" s="204"/>
      <c r="H53" s="6"/>
    </row>
    <row r="54" spans="1:8" ht="15.75">
      <c r="A54" s="8" t="s">
        <v>15</v>
      </c>
      <c r="B54" s="185" t="s">
        <v>16</v>
      </c>
      <c r="C54" s="185"/>
      <c r="D54" s="185"/>
      <c r="E54" s="113" t="s">
        <v>85</v>
      </c>
      <c r="F54" s="113"/>
      <c r="G54" s="113"/>
      <c r="H54" s="6"/>
    </row>
    <row r="55" spans="1:8" ht="15.75">
      <c r="A55" s="9" t="s">
        <v>146</v>
      </c>
      <c r="B55" s="209">
        <v>1</v>
      </c>
      <c r="C55" s="185"/>
      <c r="D55" s="185"/>
      <c r="E55" s="144" t="s">
        <v>116</v>
      </c>
      <c r="F55" s="144"/>
      <c r="G55" s="144"/>
      <c r="H55" s="6"/>
    </row>
    <row r="56" spans="1:8" ht="15.75">
      <c r="A56" s="6"/>
      <c r="B56" s="6"/>
      <c r="C56" s="6"/>
      <c r="D56" s="6"/>
      <c r="E56" s="6"/>
      <c r="F56" s="6"/>
      <c r="G56" s="6"/>
      <c r="H56" s="6"/>
    </row>
    <row r="57" spans="1:8" ht="15.75">
      <c r="A57" s="151" t="s">
        <v>18</v>
      </c>
      <c r="B57" s="151"/>
      <c r="C57" s="151"/>
      <c r="D57" s="151"/>
      <c r="E57" s="151"/>
      <c r="F57" s="151"/>
      <c r="G57" s="151"/>
      <c r="H57" s="6"/>
    </row>
    <row r="58" spans="1:8" ht="15.75">
      <c r="A58" s="11" t="s">
        <v>15</v>
      </c>
      <c r="B58" s="7" t="s">
        <v>19</v>
      </c>
      <c r="C58" s="113" t="s">
        <v>20</v>
      </c>
      <c r="D58" s="113"/>
      <c r="E58" s="113" t="s">
        <v>21</v>
      </c>
      <c r="F58" s="113"/>
      <c r="G58" s="13" t="s">
        <v>87</v>
      </c>
      <c r="H58" s="6"/>
    </row>
    <row r="59" spans="1:8" ht="15.75">
      <c r="A59" s="12" t="s">
        <v>173</v>
      </c>
      <c r="B59" s="34">
        <v>2</v>
      </c>
      <c r="C59" s="128">
        <v>2</v>
      </c>
      <c r="D59" s="129"/>
      <c r="E59" s="128" t="s">
        <v>135</v>
      </c>
      <c r="F59" s="129"/>
      <c r="G59" s="41" t="s">
        <v>123</v>
      </c>
      <c r="H59" s="6"/>
    </row>
    <row r="60" spans="1:8" ht="15.75">
      <c r="A60" s="12" t="s">
        <v>174</v>
      </c>
      <c r="B60" s="55">
        <v>0</v>
      </c>
      <c r="C60" s="128">
        <v>0</v>
      </c>
      <c r="D60" s="129"/>
      <c r="E60" s="128" t="s">
        <v>135</v>
      </c>
      <c r="F60" s="129"/>
      <c r="G60" s="41" t="s">
        <v>123</v>
      </c>
      <c r="H60" s="6"/>
    </row>
    <row r="61" spans="1:8" ht="15.75">
      <c r="A61" s="12" t="s">
        <v>175</v>
      </c>
      <c r="B61" s="55">
        <v>1</v>
      </c>
      <c r="C61" s="128">
        <v>1</v>
      </c>
      <c r="D61" s="129"/>
      <c r="E61" s="128" t="s">
        <v>135</v>
      </c>
      <c r="F61" s="129"/>
      <c r="G61" s="41" t="s">
        <v>123</v>
      </c>
      <c r="H61" s="6"/>
    </row>
    <row r="62" spans="1:8" ht="15.75">
      <c r="A62" s="12" t="s">
        <v>176</v>
      </c>
      <c r="B62" s="55">
        <v>0</v>
      </c>
      <c r="C62" s="128">
        <v>0</v>
      </c>
      <c r="D62" s="129"/>
      <c r="E62" s="128" t="s">
        <v>135</v>
      </c>
      <c r="F62" s="129"/>
      <c r="G62" s="41" t="s">
        <v>123</v>
      </c>
      <c r="H62" s="6"/>
    </row>
    <row r="63" spans="1:8" ht="15.75">
      <c r="A63" s="12" t="s">
        <v>177</v>
      </c>
      <c r="B63" s="55">
        <v>5</v>
      </c>
      <c r="C63" s="128">
        <v>5</v>
      </c>
      <c r="D63" s="129"/>
      <c r="E63" s="128" t="s">
        <v>135</v>
      </c>
      <c r="F63" s="129"/>
      <c r="G63" s="41" t="s">
        <v>123</v>
      </c>
      <c r="H63" s="6"/>
    </row>
    <row r="64" spans="1:8" ht="15.75">
      <c r="A64" s="12" t="s">
        <v>176</v>
      </c>
      <c r="B64" s="55">
        <v>4</v>
      </c>
      <c r="C64" s="128">
        <v>4</v>
      </c>
      <c r="D64" s="129"/>
      <c r="E64" s="128" t="s">
        <v>135</v>
      </c>
      <c r="F64" s="129"/>
      <c r="G64" s="41" t="s">
        <v>123</v>
      </c>
      <c r="H64" s="6"/>
    </row>
    <row r="65" spans="1:15" ht="15.75">
      <c r="A65" s="12" t="s">
        <v>178</v>
      </c>
      <c r="B65" s="55">
        <v>4</v>
      </c>
      <c r="C65" s="128">
        <v>4</v>
      </c>
      <c r="D65" s="129"/>
      <c r="E65" s="128" t="s">
        <v>135</v>
      </c>
      <c r="F65" s="129"/>
      <c r="G65" s="41" t="s">
        <v>123</v>
      </c>
      <c r="H65" s="6"/>
    </row>
    <row r="66" spans="1:15" ht="15.75">
      <c r="A66" s="12" t="s">
        <v>145</v>
      </c>
      <c r="B66" s="55">
        <v>1</v>
      </c>
      <c r="C66" s="128">
        <v>1</v>
      </c>
      <c r="D66" s="129"/>
      <c r="E66" s="128" t="s">
        <v>135</v>
      </c>
      <c r="F66" s="129"/>
      <c r="G66" s="41" t="s">
        <v>123</v>
      </c>
      <c r="H66" s="6"/>
    </row>
    <row r="67" spans="1:15" ht="15.75">
      <c r="A67" s="12" t="s">
        <v>146</v>
      </c>
      <c r="B67" s="55">
        <v>1</v>
      </c>
      <c r="C67" s="128">
        <v>1</v>
      </c>
      <c r="D67" s="129"/>
      <c r="E67" s="128" t="s">
        <v>135</v>
      </c>
      <c r="F67" s="129"/>
      <c r="G67" s="41" t="s">
        <v>123</v>
      </c>
      <c r="H67" s="6"/>
    </row>
    <row r="68" spans="1:15" ht="15.75">
      <c r="A68" s="12" t="s">
        <v>147</v>
      </c>
      <c r="B68" s="55">
        <v>3</v>
      </c>
      <c r="C68" s="128">
        <v>3</v>
      </c>
      <c r="D68" s="129"/>
      <c r="E68" s="128" t="s">
        <v>135</v>
      </c>
      <c r="F68" s="129"/>
      <c r="G68" s="41" t="s">
        <v>123</v>
      </c>
      <c r="H68" s="6"/>
    </row>
    <row r="69" spans="1:15" ht="15.75">
      <c r="A69" s="12" t="s">
        <v>179</v>
      </c>
      <c r="B69" s="55">
        <v>2</v>
      </c>
      <c r="C69" s="128">
        <v>2</v>
      </c>
      <c r="D69" s="129"/>
      <c r="E69" s="128" t="s">
        <v>135</v>
      </c>
      <c r="F69" s="129"/>
      <c r="G69" s="41" t="s">
        <v>123</v>
      </c>
      <c r="H69" s="6"/>
    </row>
    <row r="70" spans="1:15" ht="15.75">
      <c r="A70" s="12" t="s">
        <v>180</v>
      </c>
      <c r="B70" s="34">
        <v>1</v>
      </c>
      <c r="C70" s="128">
        <v>1</v>
      </c>
      <c r="D70" s="129"/>
      <c r="E70" s="128" t="s">
        <v>135</v>
      </c>
      <c r="F70" s="129"/>
      <c r="G70" s="41" t="s">
        <v>123</v>
      </c>
      <c r="H70" s="6"/>
    </row>
    <row r="71" spans="1:15" ht="15.75">
      <c r="A71" s="12" t="s">
        <v>181</v>
      </c>
      <c r="B71" s="34">
        <v>1</v>
      </c>
      <c r="C71" s="128">
        <v>1</v>
      </c>
      <c r="D71" s="129"/>
      <c r="E71" s="128" t="s">
        <v>135</v>
      </c>
      <c r="F71" s="129"/>
      <c r="G71" s="41" t="s">
        <v>123</v>
      </c>
      <c r="H71" s="6"/>
    </row>
    <row r="72" spans="1:15" s="18" customFormat="1" ht="15.75">
      <c r="A72" s="26"/>
      <c r="B72" s="16"/>
      <c r="C72" s="16"/>
      <c r="D72" s="16"/>
      <c r="E72" s="16"/>
      <c r="F72" s="16"/>
      <c r="G72" s="16"/>
      <c r="H72" s="17"/>
    </row>
    <row r="73" spans="1:15" s="18" customFormat="1" ht="15.75">
      <c r="A73" s="26"/>
      <c r="B73" s="16"/>
      <c r="C73" s="16"/>
      <c r="D73" s="16"/>
      <c r="E73" s="16"/>
      <c r="F73" s="16"/>
      <c r="G73" s="16"/>
      <c r="H73" s="17"/>
    </row>
    <row r="74" spans="1:15" ht="15.75">
      <c r="A74" s="155" t="s">
        <v>93</v>
      </c>
      <c r="B74" s="155"/>
      <c r="C74" s="155"/>
      <c r="D74" s="155"/>
      <c r="E74" s="155"/>
      <c r="F74" s="155"/>
      <c r="G74" s="155"/>
      <c r="H74" s="6"/>
    </row>
    <row r="75" spans="1:15" ht="15.75">
      <c r="A75" s="13" t="s">
        <v>23</v>
      </c>
      <c r="B75" s="13" t="s">
        <v>24</v>
      </c>
      <c r="C75" s="13" t="s">
        <v>25</v>
      </c>
      <c r="D75" s="13" t="s">
        <v>26</v>
      </c>
      <c r="E75" s="13" t="s">
        <v>27</v>
      </c>
      <c r="F75" s="13" t="s">
        <v>28</v>
      </c>
      <c r="G75" s="13" t="s">
        <v>29</v>
      </c>
    </row>
    <row r="76" spans="1:15" ht="409.6" customHeight="1">
      <c r="A76" s="63" t="s">
        <v>388</v>
      </c>
      <c r="B76" s="45" t="s">
        <v>389</v>
      </c>
      <c r="C76" s="45" t="s">
        <v>390</v>
      </c>
      <c r="D76" s="45" t="s">
        <v>391</v>
      </c>
      <c r="E76" s="64">
        <f>83824598319-1000000000</f>
        <v>82824598319</v>
      </c>
      <c r="F76" s="65">
        <v>0.6</v>
      </c>
      <c r="G76" s="45" t="s">
        <v>392</v>
      </c>
      <c r="H76" s="62"/>
    </row>
    <row r="77" spans="1:15" ht="328.5" customHeight="1">
      <c r="A77" s="193" t="s">
        <v>95</v>
      </c>
      <c r="B77" s="113"/>
      <c r="C77" s="113"/>
      <c r="D77" s="113"/>
      <c r="E77" s="113"/>
      <c r="F77" s="113"/>
      <c r="G77" s="113"/>
      <c r="H77" s="6"/>
      <c r="I77" s="6"/>
      <c r="J77" s="6"/>
      <c r="K77" s="6"/>
      <c r="L77" s="6"/>
      <c r="M77" s="6"/>
      <c r="N77" s="6"/>
      <c r="O77" s="6"/>
    </row>
    <row r="78" spans="1:15" ht="15.75">
      <c r="A78" s="25"/>
      <c r="B78" s="25"/>
      <c r="C78" s="25"/>
      <c r="D78" s="25"/>
      <c r="E78" s="25"/>
      <c r="F78" s="25"/>
      <c r="G78" s="25"/>
      <c r="H78" s="6"/>
      <c r="I78" s="6"/>
      <c r="J78" s="6"/>
      <c r="K78" s="6"/>
      <c r="L78" s="6"/>
      <c r="M78" s="6"/>
      <c r="N78" s="6"/>
      <c r="O78" s="6"/>
    </row>
    <row r="79" spans="1:15" ht="15.75">
      <c r="A79" s="25"/>
      <c r="B79" s="25"/>
      <c r="C79" s="25"/>
      <c r="D79" s="25"/>
      <c r="E79" s="25"/>
      <c r="F79" s="25"/>
      <c r="G79" s="25"/>
      <c r="H79" s="6"/>
      <c r="I79" s="6"/>
      <c r="J79" s="6"/>
      <c r="K79" s="6"/>
      <c r="L79" s="6"/>
      <c r="M79" s="6"/>
      <c r="N79" s="6"/>
      <c r="O79" s="6"/>
    </row>
    <row r="80" spans="1:15" ht="15.75">
      <c r="A80" s="25"/>
      <c r="B80" s="25"/>
      <c r="C80" s="25"/>
      <c r="D80" s="25"/>
      <c r="E80" s="25"/>
      <c r="F80" s="25"/>
      <c r="G80" s="25"/>
      <c r="H80" s="6"/>
      <c r="I80" s="6"/>
      <c r="J80" s="6"/>
      <c r="K80" s="6"/>
      <c r="L80" s="6"/>
      <c r="M80" s="6"/>
      <c r="N80" s="6"/>
      <c r="O80" s="6"/>
    </row>
    <row r="81" spans="1:8" ht="15.75">
      <c r="A81" s="191" t="s">
        <v>76</v>
      </c>
      <c r="B81" s="191"/>
      <c r="C81" s="191"/>
      <c r="D81" s="191"/>
      <c r="E81" s="191"/>
      <c r="F81" s="191"/>
      <c r="G81" s="191"/>
      <c r="H81" s="6"/>
    </row>
    <row r="82" spans="1:8" ht="15.75">
      <c r="A82" s="152" t="s">
        <v>23</v>
      </c>
      <c r="B82" s="152"/>
      <c r="C82" s="28" t="s">
        <v>30</v>
      </c>
      <c r="D82" s="28" t="s">
        <v>31</v>
      </c>
      <c r="E82" s="28" t="s">
        <v>32</v>
      </c>
      <c r="F82" s="153" t="s">
        <v>33</v>
      </c>
      <c r="G82" s="154"/>
    </row>
    <row r="83" spans="1:8" ht="35.25" customHeight="1">
      <c r="A83" s="183" t="s">
        <v>121</v>
      </c>
      <c r="B83" s="184"/>
      <c r="C83" s="184"/>
      <c r="D83" s="184"/>
      <c r="E83" s="184"/>
      <c r="F83" s="184"/>
      <c r="G83" s="121"/>
    </row>
    <row r="84" spans="1:8" s="18" customFormat="1" ht="15.75">
      <c r="A84" s="16"/>
      <c r="B84" s="16"/>
      <c r="C84" s="16"/>
      <c r="D84" s="16"/>
      <c r="E84" s="16"/>
      <c r="F84" s="16"/>
      <c r="G84" s="17"/>
      <c r="H84" s="17"/>
    </row>
    <row r="85" spans="1:8" ht="15.75">
      <c r="A85" s="155" t="s">
        <v>34</v>
      </c>
      <c r="B85" s="155"/>
      <c r="C85" s="155"/>
      <c r="D85" s="155"/>
      <c r="E85" s="155"/>
      <c r="F85" s="155"/>
      <c r="G85" s="155"/>
      <c r="H85" s="6"/>
    </row>
    <row r="86" spans="1:8" ht="31.5">
      <c r="A86" s="13" t="s">
        <v>23</v>
      </c>
      <c r="B86" s="13" t="s">
        <v>24</v>
      </c>
      <c r="C86" s="13" t="s">
        <v>25</v>
      </c>
      <c r="D86" s="13" t="s">
        <v>26</v>
      </c>
      <c r="E86" s="13" t="s">
        <v>28</v>
      </c>
      <c r="F86" s="13" t="s">
        <v>35</v>
      </c>
      <c r="G86" s="27" t="s">
        <v>36</v>
      </c>
    </row>
    <row r="87" spans="1:8" ht="195" customHeight="1">
      <c r="A87" s="88" t="s">
        <v>430</v>
      </c>
      <c r="B87" s="89" t="s">
        <v>431</v>
      </c>
      <c r="C87" s="90" t="s">
        <v>432</v>
      </c>
      <c r="D87" s="88" t="s">
        <v>433</v>
      </c>
      <c r="E87" s="89" t="str">
        <f>CONCATENATE("Física: ",TEXT('[1]4.8 Grafico'!H26,"##,#%")," // Financiera: ",TEXT('[1]4.8 Grafico'!F17,"##,#%"))</f>
        <v>Física: ,% // Financiera: ,%</v>
      </c>
      <c r="F87" s="89" t="s">
        <v>434</v>
      </c>
      <c r="G87" s="89" t="s">
        <v>434</v>
      </c>
    </row>
    <row r="88" spans="1:8" ht="213.75" customHeight="1">
      <c r="A88" s="88" t="s">
        <v>435</v>
      </c>
      <c r="B88" s="89" t="s">
        <v>436</v>
      </c>
      <c r="C88" s="90" t="s">
        <v>437</v>
      </c>
      <c r="D88" s="88" t="s">
        <v>433</v>
      </c>
      <c r="E88" s="89" t="str">
        <f>CONCATENATE("Física: ",TEXT('[1]4.8 Grafico'!H27,"##,#%")," // Financiera: ",TEXT('[1]4.8 Grafico'!F18,"##,#%"))</f>
        <v>Física: ,% // Financiera: ,%</v>
      </c>
      <c r="F88" s="89" t="s">
        <v>434</v>
      </c>
      <c r="G88" s="89" t="s">
        <v>434</v>
      </c>
    </row>
    <row r="89" spans="1:8" ht="273.75" customHeight="1">
      <c r="A89" s="88" t="s">
        <v>438</v>
      </c>
      <c r="B89" s="89" t="s">
        <v>439</v>
      </c>
      <c r="C89" s="90" t="s">
        <v>440</v>
      </c>
      <c r="D89" s="88" t="s">
        <v>433</v>
      </c>
      <c r="E89" s="89" t="str">
        <f>CONCATENATE("Física: ",TEXT('[1]4.8 Grafico'!H28,"##,#%")," // Financiera: ",TEXT('[1]4.8 Grafico'!F19,"##,#%"))</f>
        <v>Física: ,% // Financiera: ,%</v>
      </c>
      <c r="F89" s="89" t="s">
        <v>434</v>
      </c>
      <c r="G89" s="89" t="s">
        <v>434</v>
      </c>
    </row>
    <row r="90" spans="1:8" ht="210.75" customHeight="1">
      <c r="A90" s="88" t="s">
        <v>441</v>
      </c>
      <c r="B90" s="89" t="s">
        <v>442</v>
      </c>
      <c r="C90" s="90" t="s">
        <v>443</v>
      </c>
      <c r="D90" s="88" t="s">
        <v>433</v>
      </c>
      <c r="E90" s="89" t="str">
        <f>CONCATENATE("Física: ",TEXT('[1]4.8 Grafico'!H29,"##,#%")," // Financiera: ",TEXT('[1]4.8 Grafico'!F20,"##,#%"))</f>
        <v>Física: ,% // Financiera: ,%</v>
      </c>
      <c r="F90" s="89" t="s">
        <v>434</v>
      </c>
      <c r="G90" s="89" t="s">
        <v>434</v>
      </c>
    </row>
    <row r="91" spans="1:8" ht="138" customHeight="1">
      <c r="A91" s="88" t="s">
        <v>444</v>
      </c>
      <c r="B91" s="89" t="s">
        <v>445</v>
      </c>
      <c r="C91" s="90" t="s">
        <v>446</v>
      </c>
      <c r="D91" s="88" t="s">
        <v>433</v>
      </c>
      <c r="E91" s="89" t="str">
        <f>CONCATENATE("Física: ",TEXT('[1]4.8 Grafico'!H30,"##,#%")," // Financiera: ",TEXT('[1]4.8 Grafico'!F21,"##,#%"))</f>
        <v>Física: ,% // Financiera: ,%</v>
      </c>
      <c r="F91" s="89" t="s">
        <v>434</v>
      </c>
      <c r="G91" s="89" t="s">
        <v>434</v>
      </c>
    </row>
    <row r="92" spans="1:8" s="18" customFormat="1" ht="15.75">
      <c r="A92" s="16"/>
      <c r="B92" s="16"/>
      <c r="C92" s="16"/>
      <c r="D92" s="16"/>
      <c r="E92" s="16"/>
      <c r="F92" s="16"/>
      <c r="G92" s="16"/>
      <c r="H92" s="17"/>
    </row>
    <row r="93" spans="1:8" ht="15.75">
      <c r="A93" s="191" t="s">
        <v>37</v>
      </c>
      <c r="B93" s="191"/>
      <c r="C93" s="191"/>
      <c r="D93" s="191"/>
      <c r="E93" s="191"/>
      <c r="F93" s="191"/>
      <c r="G93" s="191"/>
      <c r="H93" s="6"/>
    </row>
    <row r="94" spans="1:8" ht="31.5">
      <c r="A94" s="52" t="s">
        <v>38</v>
      </c>
      <c r="B94" s="52" t="s">
        <v>39</v>
      </c>
      <c r="C94" s="52" t="s">
        <v>89</v>
      </c>
      <c r="D94" s="52" t="s">
        <v>40</v>
      </c>
      <c r="E94" s="52" t="s">
        <v>41</v>
      </c>
      <c r="F94" s="53" t="s">
        <v>42</v>
      </c>
      <c r="G94" s="52" t="s">
        <v>43</v>
      </c>
      <c r="H94" s="6"/>
    </row>
    <row r="95" spans="1:8" ht="75">
      <c r="A95" s="42">
        <v>404177</v>
      </c>
      <c r="B95" s="43" t="s">
        <v>202</v>
      </c>
      <c r="C95" s="93">
        <v>44636</v>
      </c>
      <c r="D95" s="44">
        <v>39417000</v>
      </c>
      <c r="E95" s="94" t="s">
        <v>203</v>
      </c>
      <c r="F95" s="42" t="s">
        <v>204</v>
      </c>
      <c r="G95" s="95" t="s">
        <v>205</v>
      </c>
      <c r="H95" s="6"/>
    </row>
    <row r="96" spans="1:8" ht="60">
      <c r="A96" s="42">
        <v>406208</v>
      </c>
      <c r="B96" s="43" t="s">
        <v>206</v>
      </c>
      <c r="C96" s="93">
        <v>44650</v>
      </c>
      <c r="D96" s="44">
        <v>62016600</v>
      </c>
      <c r="E96" s="94" t="s">
        <v>207</v>
      </c>
      <c r="F96" s="42" t="s">
        <v>204</v>
      </c>
      <c r="G96" s="96" t="s">
        <v>208</v>
      </c>
      <c r="H96" s="6"/>
    </row>
    <row r="97" spans="1:8" ht="60">
      <c r="A97" s="139">
        <v>403712</v>
      </c>
      <c r="B97" s="147" t="s">
        <v>209</v>
      </c>
      <c r="C97" s="103">
        <v>44662</v>
      </c>
      <c r="D97" s="104">
        <v>18772000</v>
      </c>
      <c r="E97" s="97" t="s">
        <v>210</v>
      </c>
      <c r="F97" s="42" t="s">
        <v>204</v>
      </c>
      <c r="G97" s="95" t="s">
        <v>211</v>
      </c>
      <c r="H97" s="6"/>
    </row>
    <row r="98" spans="1:8" ht="15.75">
      <c r="A98" s="139"/>
      <c r="B98" s="147"/>
      <c r="C98" s="103">
        <v>44662</v>
      </c>
      <c r="D98" s="104">
        <v>290400000</v>
      </c>
      <c r="E98" s="97" t="s">
        <v>212</v>
      </c>
      <c r="F98" s="42" t="s">
        <v>204</v>
      </c>
      <c r="G98" s="95"/>
      <c r="H98" s="6"/>
    </row>
    <row r="99" spans="1:8" ht="30">
      <c r="A99" s="140">
        <v>403825</v>
      </c>
      <c r="B99" s="148" t="s">
        <v>213</v>
      </c>
      <c r="C99" s="103">
        <v>44662</v>
      </c>
      <c r="D99" s="104">
        <v>91835000</v>
      </c>
      <c r="E99" s="108" t="s">
        <v>214</v>
      </c>
      <c r="F99" s="42" t="s">
        <v>204</v>
      </c>
      <c r="G99" s="130" t="s">
        <v>215</v>
      </c>
      <c r="H99" s="6"/>
    </row>
    <row r="100" spans="1:8" ht="30">
      <c r="A100" s="141"/>
      <c r="B100" s="149"/>
      <c r="C100" s="103">
        <v>44662</v>
      </c>
      <c r="D100" s="104">
        <v>7215000</v>
      </c>
      <c r="E100" s="108" t="s">
        <v>216</v>
      </c>
      <c r="F100" s="42" t="s">
        <v>204</v>
      </c>
      <c r="G100" s="131"/>
      <c r="H100" s="6"/>
    </row>
    <row r="101" spans="1:8" ht="15.75">
      <c r="A101" s="142"/>
      <c r="B101" s="150"/>
      <c r="C101" s="103">
        <v>44662</v>
      </c>
      <c r="D101" s="104">
        <v>4950000</v>
      </c>
      <c r="E101" s="108" t="s">
        <v>217</v>
      </c>
      <c r="F101" s="42" t="s">
        <v>204</v>
      </c>
      <c r="G101" s="132"/>
      <c r="H101" s="6"/>
    </row>
    <row r="102" spans="1:8" ht="60">
      <c r="A102" s="98">
        <v>404282</v>
      </c>
      <c r="B102" s="97" t="s">
        <v>218</v>
      </c>
      <c r="C102" s="93">
        <v>44662</v>
      </c>
      <c r="D102" s="102">
        <v>14885000</v>
      </c>
      <c r="E102" s="108" t="s">
        <v>219</v>
      </c>
      <c r="F102" s="42" t="s">
        <v>204</v>
      </c>
      <c r="G102" s="95" t="s">
        <v>220</v>
      </c>
      <c r="H102" s="6"/>
    </row>
    <row r="103" spans="1:8" ht="90">
      <c r="A103" s="98">
        <v>404253</v>
      </c>
      <c r="B103" s="108" t="s">
        <v>221</v>
      </c>
      <c r="C103" s="93">
        <v>44691</v>
      </c>
      <c r="D103" s="102">
        <v>69000000</v>
      </c>
      <c r="E103" s="108" t="s">
        <v>222</v>
      </c>
      <c r="F103" s="42" t="s">
        <v>204</v>
      </c>
      <c r="G103" s="95" t="s">
        <v>223</v>
      </c>
      <c r="H103" s="6"/>
    </row>
    <row r="104" spans="1:8" ht="60">
      <c r="A104" s="98">
        <v>404309</v>
      </c>
      <c r="B104" s="108" t="s">
        <v>224</v>
      </c>
      <c r="C104" s="93">
        <v>44697</v>
      </c>
      <c r="D104" s="102">
        <v>16950000</v>
      </c>
      <c r="E104" s="108" t="s">
        <v>225</v>
      </c>
      <c r="F104" s="42" t="s">
        <v>204</v>
      </c>
      <c r="G104" s="95" t="s">
        <v>226</v>
      </c>
      <c r="H104" s="6"/>
    </row>
    <row r="105" spans="1:8" ht="60">
      <c r="A105" s="104">
        <v>411772</v>
      </c>
      <c r="B105" s="106" t="s">
        <v>227</v>
      </c>
      <c r="C105" s="103">
        <v>44712</v>
      </c>
      <c r="D105" s="104">
        <v>25999686</v>
      </c>
      <c r="E105" s="108" t="s">
        <v>228</v>
      </c>
      <c r="F105" s="42" t="s">
        <v>204</v>
      </c>
      <c r="G105" s="95" t="s">
        <v>229</v>
      </c>
      <c r="H105" s="6"/>
    </row>
    <row r="106" spans="1:8" ht="60">
      <c r="A106" s="104">
        <v>411960</v>
      </c>
      <c r="B106" s="106" t="s">
        <v>230</v>
      </c>
      <c r="C106" s="103">
        <v>44728</v>
      </c>
      <c r="D106" s="104">
        <v>18000000</v>
      </c>
      <c r="E106" s="108" t="s">
        <v>231</v>
      </c>
      <c r="F106" s="42" t="s">
        <v>204</v>
      </c>
      <c r="G106" s="95" t="s">
        <v>232</v>
      </c>
      <c r="H106" s="6"/>
    </row>
    <row r="107" spans="1:8" ht="60">
      <c r="A107" s="104">
        <v>411996</v>
      </c>
      <c r="B107" s="106" t="s">
        <v>233</v>
      </c>
      <c r="C107" s="103">
        <v>44729</v>
      </c>
      <c r="D107" s="104">
        <v>220000000</v>
      </c>
      <c r="E107" s="108" t="s">
        <v>234</v>
      </c>
      <c r="F107" s="42" t="s">
        <v>204</v>
      </c>
      <c r="G107" s="95" t="s">
        <v>235</v>
      </c>
      <c r="H107" s="6"/>
    </row>
    <row r="108" spans="1:8" ht="60">
      <c r="A108" s="42">
        <v>411950</v>
      </c>
      <c r="B108" s="43" t="s">
        <v>236</v>
      </c>
      <c r="C108" s="93">
        <v>44746</v>
      </c>
      <c r="D108" s="44">
        <v>54000000</v>
      </c>
      <c r="E108" s="99" t="s">
        <v>237</v>
      </c>
      <c r="F108" s="42" t="s">
        <v>238</v>
      </c>
      <c r="G108" s="96" t="s">
        <v>239</v>
      </c>
      <c r="H108" s="6"/>
    </row>
    <row r="109" spans="1:8" ht="60">
      <c r="A109" s="42">
        <v>411915</v>
      </c>
      <c r="B109" s="43" t="s">
        <v>240</v>
      </c>
      <c r="C109" s="93">
        <v>44747</v>
      </c>
      <c r="D109" s="44">
        <v>207000000</v>
      </c>
      <c r="E109" s="94" t="s">
        <v>241</v>
      </c>
      <c r="F109" s="42" t="s">
        <v>238</v>
      </c>
      <c r="G109" s="96" t="s">
        <v>242</v>
      </c>
      <c r="H109" s="6"/>
    </row>
    <row r="110" spans="1:8" ht="60">
      <c r="A110" s="42">
        <v>411938</v>
      </c>
      <c r="B110" s="43" t="s">
        <v>243</v>
      </c>
      <c r="C110" s="93">
        <v>44755</v>
      </c>
      <c r="D110" s="44">
        <v>253840352</v>
      </c>
      <c r="E110" s="94" t="s">
        <v>244</v>
      </c>
      <c r="F110" s="42" t="s">
        <v>238</v>
      </c>
      <c r="G110" s="96" t="s">
        <v>245</v>
      </c>
      <c r="H110" s="6"/>
    </row>
    <row r="111" spans="1:8" ht="60">
      <c r="A111" s="42">
        <v>411989</v>
      </c>
      <c r="B111" s="43" t="s">
        <v>246</v>
      </c>
      <c r="C111" s="93">
        <v>44771</v>
      </c>
      <c r="D111" s="44">
        <v>49950075</v>
      </c>
      <c r="E111" s="99" t="s">
        <v>247</v>
      </c>
      <c r="F111" s="42" t="s">
        <v>238</v>
      </c>
      <c r="G111" s="96" t="s">
        <v>248</v>
      </c>
      <c r="H111" s="6"/>
    </row>
    <row r="112" spans="1:8" ht="60">
      <c r="A112" s="42">
        <v>411963</v>
      </c>
      <c r="B112" s="43" t="s">
        <v>249</v>
      </c>
      <c r="C112" s="93">
        <v>44782</v>
      </c>
      <c r="D112" s="44">
        <v>13640000</v>
      </c>
      <c r="E112" s="99" t="s">
        <v>247</v>
      </c>
      <c r="F112" s="42" t="s">
        <v>238</v>
      </c>
      <c r="G112" s="96" t="s">
        <v>250</v>
      </c>
      <c r="H112" s="6"/>
    </row>
    <row r="113" spans="1:8" ht="60">
      <c r="A113" s="42">
        <v>411963</v>
      </c>
      <c r="B113" s="43" t="s">
        <v>249</v>
      </c>
      <c r="C113" s="93">
        <v>44782</v>
      </c>
      <c r="D113" s="44">
        <v>26550600</v>
      </c>
      <c r="E113" s="99" t="s">
        <v>251</v>
      </c>
      <c r="F113" s="42" t="s">
        <v>238</v>
      </c>
      <c r="G113" s="96" t="s">
        <v>250</v>
      </c>
      <c r="H113" s="6"/>
    </row>
    <row r="114" spans="1:8" ht="60">
      <c r="A114" s="42">
        <v>411963</v>
      </c>
      <c r="B114" s="43" t="s">
        <v>249</v>
      </c>
      <c r="C114" s="93">
        <v>44782</v>
      </c>
      <c r="D114" s="44">
        <v>7550000</v>
      </c>
      <c r="E114" s="99" t="s">
        <v>252</v>
      </c>
      <c r="F114" s="42" t="s">
        <v>238</v>
      </c>
      <c r="G114" s="96" t="s">
        <v>250</v>
      </c>
      <c r="H114" s="6"/>
    </row>
    <row r="115" spans="1:8" ht="60">
      <c r="A115" s="42">
        <v>411963</v>
      </c>
      <c r="B115" s="43" t="s">
        <v>249</v>
      </c>
      <c r="C115" s="93">
        <v>44782</v>
      </c>
      <c r="D115" s="44">
        <v>750000</v>
      </c>
      <c r="E115" s="94" t="s">
        <v>253</v>
      </c>
      <c r="F115" s="42" t="s">
        <v>238</v>
      </c>
      <c r="G115" s="96" t="s">
        <v>250</v>
      </c>
      <c r="H115" s="6"/>
    </row>
    <row r="116" spans="1:8" ht="60">
      <c r="A116" s="42">
        <v>411944</v>
      </c>
      <c r="B116" s="43" t="s">
        <v>254</v>
      </c>
      <c r="C116" s="93">
        <v>44782</v>
      </c>
      <c r="D116" s="44">
        <v>685195956</v>
      </c>
      <c r="E116" s="99" t="s">
        <v>255</v>
      </c>
      <c r="F116" s="42" t="s">
        <v>238</v>
      </c>
      <c r="G116" s="96" t="s">
        <v>256</v>
      </c>
      <c r="H116" s="6"/>
    </row>
    <row r="117" spans="1:8" ht="60">
      <c r="A117" s="42">
        <v>415011</v>
      </c>
      <c r="B117" s="43" t="s">
        <v>257</v>
      </c>
      <c r="C117" s="93">
        <v>44791</v>
      </c>
      <c r="D117" s="44">
        <v>199990800</v>
      </c>
      <c r="E117" s="94" t="s">
        <v>258</v>
      </c>
      <c r="F117" s="42" t="s">
        <v>238</v>
      </c>
      <c r="G117" s="96" t="s">
        <v>259</v>
      </c>
      <c r="H117" s="6"/>
    </row>
    <row r="118" spans="1:8" ht="60">
      <c r="A118" s="42">
        <v>411952</v>
      </c>
      <c r="B118" s="43" t="s">
        <v>260</v>
      </c>
      <c r="C118" s="93">
        <v>44799</v>
      </c>
      <c r="D118" s="44">
        <v>50000000</v>
      </c>
      <c r="E118" s="94" t="s">
        <v>261</v>
      </c>
      <c r="F118" s="42" t="s">
        <v>238</v>
      </c>
      <c r="G118" s="96" t="s">
        <v>262</v>
      </c>
      <c r="H118" s="6"/>
    </row>
    <row r="119" spans="1:8" ht="60">
      <c r="A119" s="42">
        <v>412005</v>
      </c>
      <c r="B119" s="43" t="s">
        <v>263</v>
      </c>
      <c r="C119" s="93">
        <v>44799</v>
      </c>
      <c r="D119" s="44">
        <v>23387600</v>
      </c>
      <c r="E119" s="99" t="s">
        <v>264</v>
      </c>
      <c r="F119" s="42" t="s">
        <v>238</v>
      </c>
      <c r="G119" s="96" t="s">
        <v>265</v>
      </c>
      <c r="H119" s="6"/>
    </row>
    <row r="120" spans="1:8" ht="60">
      <c r="A120" s="42">
        <v>412064</v>
      </c>
      <c r="B120" s="43" t="s">
        <v>266</v>
      </c>
      <c r="C120" s="93">
        <v>44799</v>
      </c>
      <c r="D120" s="44">
        <v>500000000</v>
      </c>
      <c r="E120" s="94" t="s">
        <v>267</v>
      </c>
      <c r="F120" s="42" t="s">
        <v>238</v>
      </c>
      <c r="G120" s="96" t="s">
        <v>268</v>
      </c>
      <c r="H120" s="6"/>
    </row>
    <row r="121" spans="1:8" ht="60">
      <c r="A121" s="42">
        <v>417143</v>
      </c>
      <c r="B121" s="43" t="s">
        <v>269</v>
      </c>
      <c r="C121" s="93">
        <v>44799</v>
      </c>
      <c r="D121" s="44">
        <v>26500000</v>
      </c>
      <c r="E121" s="99" t="s">
        <v>270</v>
      </c>
      <c r="F121" s="42" t="s">
        <v>238</v>
      </c>
      <c r="G121" s="96" t="s">
        <v>271</v>
      </c>
      <c r="H121" s="6"/>
    </row>
    <row r="122" spans="1:8" ht="60">
      <c r="A122" s="42">
        <v>416374</v>
      </c>
      <c r="B122" s="43" t="s">
        <v>272</v>
      </c>
      <c r="C122" s="93">
        <v>44813</v>
      </c>
      <c r="D122" s="44">
        <v>10000000</v>
      </c>
      <c r="E122" s="94" t="s">
        <v>253</v>
      </c>
      <c r="F122" s="42" t="s">
        <v>238</v>
      </c>
      <c r="G122" s="96" t="s">
        <v>273</v>
      </c>
      <c r="H122" s="6"/>
    </row>
    <row r="123" spans="1:8" ht="60">
      <c r="A123" s="42">
        <v>411928</v>
      </c>
      <c r="B123" s="43" t="s">
        <v>274</v>
      </c>
      <c r="C123" s="93">
        <v>44813</v>
      </c>
      <c r="D123" s="100">
        <v>209167500</v>
      </c>
      <c r="E123" s="94" t="s">
        <v>275</v>
      </c>
      <c r="F123" s="42" t="s">
        <v>238</v>
      </c>
      <c r="G123" s="96" t="s">
        <v>276</v>
      </c>
      <c r="H123" s="6"/>
    </row>
    <row r="124" spans="1:8" ht="60">
      <c r="A124" s="42">
        <v>415304</v>
      </c>
      <c r="B124" s="43" t="s">
        <v>277</v>
      </c>
      <c r="C124" s="93">
        <v>44813</v>
      </c>
      <c r="D124" s="44">
        <v>6468000</v>
      </c>
      <c r="E124" s="94" t="s">
        <v>251</v>
      </c>
      <c r="F124" s="42" t="s">
        <v>238</v>
      </c>
      <c r="G124" s="96" t="s">
        <v>278</v>
      </c>
      <c r="H124" s="6"/>
    </row>
    <row r="125" spans="1:8" ht="60">
      <c r="A125" s="42">
        <v>415304</v>
      </c>
      <c r="B125" s="43" t="s">
        <v>277</v>
      </c>
      <c r="C125" s="93">
        <v>44813</v>
      </c>
      <c r="D125" s="44">
        <v>1320000</v>
      </c>
      <c r="E125" s="94" t="s">
        <v>279</v>
      </c>
      <c r="F125" s="42" t="s">
        <v>238</v>
      </c>
      <c r="G125" s="96" t="s">
        <v>278</v>
      </c>
      <c r="H125" s="6"/>
    </row>
    <row r="126" spans="1:8" ht="60">
      <c r="A126" s="42">
        <v>415304</v>
      </c>
      <c r="B126" s="43" t="s">
        <v>277</v>
      </c>
      <c r="C126" s="93">
        <v>44813</v>
      </c>
      <c r="D126" s="44">
        <v>2890000</v>
      </c>
      <c r="E126" s="101" t="s">
        <v>247</v>
      </c>
      <c r="F126" s="42" t="s">
        <v>238</v>
      </c>
      <c r="G126" s="96" t="s">
        <v>278</v>
      </c>
      <c r="H126" s="6"/>
    </row>
    <row r="127" spans="1:8" ht="60">
      <c r="A127" s="42">
        <v>415304</v>
      </c>
      <c r="B127" s="43" t="s">
        <v>277</v>
      </c>
      <c r="C127" s="93">
        <v>44813</v>
      </c>
      <c r="D127" s="102">
        <v>4590000</v>
      </c>
      <c r="E127" s="94" t="s">
        <v>253</v>
      </c>
      <c r="F127" s="42" t="s">
        <v>238</v>
      </c>
      <c r="G127" s="96" t="s">
        <v>278</v>
      </c>
      <c r="H127" s="6"/>
    </row>
    <row r="128" spans="1:8" ht="60">
      <c r="A128" s="42">
        <v>415304</v>
      </c>
      <c r="B128" s="43" t="s">
        <v>277</v>
      </c>
      <c r="C128" s="93">
        <v>44819</v>
      </c>
      <c r="D128" s="44">
        <v>1467000</v>
      </c>
      <c r="E128" s="99" t="s">
        <v>280</v>
      </c>
      <c r="F128" s="42" t="s">
        <v>238</v>
      </c>
      <c r="G128" s="96" t="s">
        <v>278</v>
      </c>
      <c r="H128" s="6"/>
    </row>
    <row r="129" spans="1:8" ht="60">
      <c r="A129" s="42">
        <v>412056</v>
      </c>
      <c r="B129" s="43" t="s">
        <v>281</v>
      </c>
      <c r="C129" s="93">
        <v>44823</v>
      </c>
      <c r="D129" s="44">
        <v>39257460</v>
      </c>
      <c r="E129" s="99" t="s">
        <v>212</v>
      </c>
      <c r="F129" s="42" t="s">
        <v>238</v>
      </c>
      <c r="G129" s="96" t="s">
        <v>282</v>
      </c>
      <c r="H129" s="6"/>
    </row>
    <row r="130" spans="1:8" ht="60">
      <c r="A130" s="42">
        <v>412056</v>
      </c>
      <c r="B130" s="43" t="s">
        <v>281</v>
      </c>
      <c r="C130" s="93">
        <v>44823</v>
      </c>
      <c r="D130" s="44">
        <v>645833284</v>
      </c>
      <c r="E130" s="99" t="s">
        <v>222</v>
      </c>
      <c r="F130" s="42" t="s">
        <v>238</v>
      </c>
      <c r="G130" s="96" t="s">
        <v>282</v>
      </c>
      <c r="H130" s="6"/>
    </row>
    <row r="131" spans="1:8" ht="60">
      <c r="A131" s="42">
        <v>414784</v>
      </c>
      <c r="B131" s="43" t="s">
        <v>283</v>
      </c>
      <c r="C131" s="93">
        <v>44823</v>
      </c>
      <c r="D131" s="44">
        <v>3430000</v>
      </c>
      <c r="E131" s="94" t="s">
        <v>284</v>
      </c>
      <c r="F131" s="42" t="s">
        <v>238</v>
      </c>
      <c r="G131" s="96" t="s">
        <v>285</v>
      </c>
      <c r="H131" s="6"/>
    </row>
    <row r="132" spans="1:8" ht="60">
      <c r="A132" s="42">
        <v>414784</v>
      </c>
      <c r="B132" s="43" t="s">
        <v>283</v>
      </c>
      <c r="C132" s="93">
        <v>44823</v>
      </c>
      <c r="D132" s="44">
        <v>12748440</v>
      </c>
      <c r="E132" s="94" t="s">
        <v>286</v>
      </c>
      <c r="F132" s="42" t="s">
        <v>238</v>
      </c>
      <c r="G132" s="96" t="s">
        <v>285</v>
      </c>
      <c r="H132" s="6"/>
    </row>
    <row r="133" spans="1:8" ht="60">
      <c r="A133" s="42">
        <v>414784</v>
      </c>
      <c r="B133" s="43" t="s">
        <v>283</v>
      </c>
      <c r="C133" s="93">
        <v>44823</v>
      </c>
      <c r="D133" s="44">
        <v>720000</v>
      </c>
      <c r="E133" s="99" t="s">
        <v>287</v>
      </c>
      <c r="F133" s="42" t="s">
        <v>238</v>
      </c>
      <c r="G133" s="96" t="s">
        <v>285</v>
      </c>
      <c r="H133" s="6"/>
    </row>
    <row r="134" spans="1:8" ht="60">
      <c r="A134" s="42">
        <v>412070</v>
      </c>
      <c r="B134" s="43" t="s">
        <v>288</v>
      </c>
      <c r="C134" s="93">
        <v>44824</v>
      </c>
      <c r="D134" s="44">
        <v>395850000</v>
      </c>
      <c r="E134" s="94" t="s">
        <v>275</v>
      </c>
      <c r="F134" s="42" t="s">
        <v>238</v>
      </c>
      <c r="G134" s="96" t="s">
        <v>289</v>
      </c>
      <c r="H134" s="6"/>
    </row>
    <row r="135" spans="1:8" ht="60">
      <c r="A135" s="42">
        <v>411740</v>
      </c>
      <c r="B135" s="43" t="s">
        <v>290</v>
      </c>
      <c r="C135" s="93">
        <v>44827</v>
      </c>
      <c r="D135" s="44">
        <v>180000000</v>
      </c>
      <c r="E135" s="99" t="s">
        <v>291</v>
      </c>
      <c r="F135" s="42" t="s">
        <v>238</v>
      </c>
      <c r="G135" s="96" t="s">
        <v>292</v>
      </c>
      <c r="H135" s="6"/>
    </row>
    <row r="136" spans="1:8" ht="60">
      <c r="A136" s="42">
        <v>393643</v>
      </c>
      <c r="B136" s="43" t="s">
        <v>293</v>
      </c>
      <c r="C136" s="93" t="s">
        <v>294</v>
      </c>
      <c r="D136" s="44">
        <v>800000000</v>
      </c>
      <c r="E136" s="94" t="s">
        <v>295</v>
      </c>
      <c r="F136" s="42" t="s">
        <v>238</v>
      </c>
      <c r="G136" s="96" t="s">
        <v>296</v>
      </c>
      <c r="H136" s="6"/>
    </row>
    <row r="137" spans="1:8" ht="60">
      <c r="A137" s="98">
        <v>411964</v>
      </c>
      <c r="B137" s="97" t="s">
        <v>297</v>
      </c>
      <c r="C137" s="103">
        <v>44852</v>
      </c>
      <c r="D137" s="104">
        <v>70386000</v>
      </c>
      <c r="E137" s="97" t="s">
        <v>298</v>
      </c>
      <c r="F137" s="42" t="s">
        <v>204</v>
      </c>
      <c r="G137" s="95" t="s">
        <v>299</v>
      </c>
      <c r="H137" s="6"/>
    </row>
    <row r="138" spans="1:8" ht="60">
      <c r="A138" s="98">
        <v>411964</v>
      </c>
      <c r="B138" s="97" t="s">
        <v>297</v>
      </c>
      <c r="C138" s="103">
        <v>44854</v>
      </c>
      <c r="D138" s="104">
        <v>48915000</v>
      </c>
      <c r="E138" s="105" t="s">
        <v>253</v>
      </c>
      <c r="F138" s="42" t="s">
        <v>204</v>
      </c>
      <c r="G138" s="95" t="s">
        <v>299</v>
      </c>
      <c r="H138" s="6"/>
    </row>
    <row r="139" spans="1:8" ht="60">
      <c r="A139" s="98">
        <v>411964</v>
      </c>
      <c r="B139" s="97" t="s">
        <v>297</v>
      </c>
      <c r="C139" s="103">
        <v>44852</v>
      </c>
      <c r="D139" s="104">
        <v>73158410</v>
      </c>
      <c r="E139" s="105" t="s">
        <v>251</v>
      </c>
      <c r="F139" s="42" t="s">
        <v>204</v>
      </c>
      <c r="G139" s="95" t="s">
        <v>299</v>
      </c>
      <c r="H139" s="6"/>
    </row>
    <row r="140" spans="1:8" ht="60">
      <c r="A140" s="104">
        <v>416371</v>
      </c>
      <c r="B140" s="106" t="s">
        <v>300</v>
      </c>
      <c r="C140" s="103">
        <v>44855</v>
      </c>
      <c r="D140" s="104">
        <v>41689800</v>
      </c>
      <c r="E140" s="105" t="s">
        <v>237</v>
      </c>
      <c r="F140" s="42" t="s">
        <v>238</v>
      </c>
      <c r="G140" s="95" t="s">
        <v>301</v>
      </c>
      <c r="H140" s="6"/>
    </row>
    <row r="141" spans="1:8" ht="60">
      <c r="A141" s="104">
        <v>416373</v>
      </c>
      <c r="B141" s="106" t="s">
        <v>302</v>
      </c>
      <c r="C141" s="103">
        <v>44841</v>
      </c>
      <c r="D141" s="104">
        <v>19845000</v>
      </c>
      <c r="E141" s="105" t="s">
        <v>303</v>
      </c>
      <c r="F141" s="42" t="s">
        <v>204</v>
      </c>
      <c r="G141" s="95" t="s">
        <v>304</v>
      </c>
      <c r="H141" s="6"/>
    </row>
    <row r="142" spans="1:8" ht="60">
      <c r="A142" s="104">
        <v>416877</v>
      </c>
      <c r="B142" s="106" t="s">
        <v>305</v>
      </c>
      <c r="C142" s="107">
        <v>44852</v>
      </c>
      <c r="D142" s="104">
        <v>189420000</v>
      </c>
      <c r="E142" s="105" t="s">
        <v>298</v>
      </c>
      <c r="F142" s="42" t="s">
        <v>238</v>
      </c>
      <c r="G142" s="95" t="s">
        <v>306</v>
      </c>
      <c r="H142" s="6"/>
    </row>
    <row r="143" spans="1:8" ht="60">
      <c r="A143" s="104">
        <v>416877</v>
      </c>
      <c r="B143" s="106" t="s">
        <v>305</v>
      </c>
      <c r="C143" s="107">
        <v>44852</v>
      </c>
      <c r="D143" s="104">
        <v>28972500</v>
      </c>
      <c r="E143" s="105" t="s">
        <v>307</v>
      </c>
      <c r="F143" s="42" t="s">
        <v>238</v>
      </c>
      <c r="G143" s="95" t="s">
        <v>306</v>
      </c>
      <c r="H143" s="6"/>
    </row>
    <row r="144" spans="1:8" ht="60">
      <c r="A144" s="104">
        <v>416877</v>
      </c>
      <c r="B144" s="106" t="s">
        <v>305</v>
      </c>
      <c r="C144" s="107">
        <v>44852</v>
      </c>
      <c r="D144" s="104">
        <v>9000000</v>
      </c>
      <c r="E144" s="105" t="s">
        <v>253</v>
      </c>
      <c r="F144" s="42" t="s">
        <v>204</v>
      </c>
      <c r="G144" s="95" t="s">
        <v>306</v>
      </c>
      <c r="H144" s="6"/>
    </row>
    <row r="145" spans="1:8" ht="60">
      <c r="A145" s="104">
        <v>416877</v>
      </c>
      <c r="B145" s="106" t="s">
        <v>305</v>
      </c>
      <c r="C145" s="107">
        <v>44852</v>
      </c>
      <c r="D145" s="104">
        <v>141914000</v>
      </c>
      <c r="E145" s="105" t="s">
        <v>280</v>
      </c>
      <c r="F145" s="42" t="s">
        <v>238</v>
      </c>
      <c r="G145" s="95" t="s">
        <v>306</v>
      </c>
      <c r="H145" s="6"/>
    </row>
    <row r="146" spans="1:8" ht="60">
      <c r="A146" s="104">
        <v>416877</v>
      </c>
      <c r="B146" s="106" t="s">
        <v>305</v>
      </c>
      <c r="C146" s="107">
        <v>44852</v>
      </c>
      <c r="D146" s="104">
        <v>46850000</v>
      </c>
      <c r="E146" s="105" t="s">
        <v>203</v>
      </c>
      <c r="F146" s="42" t="s">
        <v>238</v>
      </c>
      <c r="G146" s="95" t="s">
        <v>306</v>
      </c>
      <c r="H146" s="6"/>
    </row>
    <row r="147" spans="1:8" ht="60">
      <c r="A147" s="104">
        <v>417289</v>
      </c>
      <c r="B147" s="106" t="s">
        <v>308</v>
      </c>
      <c r="C147" s="103">
        <v>44889</v>
      </c>
      <c r="D147" s="104">
        <v>90000000</v>
      </c>
      <c r="E147" s="105" t="s">
        <v>309</v>
      </c>
      <c r="F147" s="42" t="s">
        <v>238</v>
      </c>
      <c r="G147" s="95" t="s">
        <v>310</v>
      </c>
      <c r="H147" s="6"/>
    </row>
    <row r="148" spans="1:8" ht="75">
      <c r="A148" s="104">
        <v>417737</v>
      </c>
      <c r="B148" s="106" t="s">
        <v>311</v>
      </c>
      <c r="C148" s="103">
        <v>44860</v>
      </c>
      <c r="D148" s="104">
        <v>244907400</v>
      </c>
      <c r="E148" s="105" t="s">
        <v>312</v>
      </c>
      <c r="F148" s="42" t="s">
        <v>238</v>
      </c>
      <c r="G148" s="95" t="s">
        <v>313</v>
      </c>
      <c r="H148" s="6"/>
    </row>
    <row r="149" spans="1:8" ht="90">
      <c r="A149" s="104">
        <v>418149</v>
      </c>
      <c r="B149" s="106" t="s">
        <v>314</v>
      </c>
      <c r="C149" s="103">
        <v>44866</v>
      </c>
      <c r="D149" s="104">
        <v>216485500</v>
      </c>
      <c r="E149" s="105" t="s">
        <v>315</v>
      </c>
      <c r="F149" s="42" t="s">
        <v>238</v>
      </c>
      <c r="G149" s="95" t="s">
        <v>316</v>
      </c>
      <c r="H149" s="6"/>
    </row>
    <row r="150" spans="1:8" ht="60">
      <c r="A150" s="104">
        <v>418217</v>
      </c>
      <c r="B150" s="106" t="s">
        <v>317</v>
      </c>
      <c r="C150" s="103">
        <v>44887</v>
      </c>
      <c r="D150" s="104">
        <v>174990000</v>
      </c>
      <c r="E150" s="105" t="s">
        <v>318</v>
      </c>
      <c r="F150" s="42" t="s">
        <v>238</v>
      </c>
      <c r="G150" s="95" t="s">
        <v>319</v>
      </c>
      <c r="H150" s="6"/>
    </row>
    <row r="151" spans="1:8" ht="60">
      <c r="A151" s="104">
        <v>418217</v>
      </c>
      <c r="B151" s="106" t="s">
        <v>317</v>
      </c>
      <c r="C151" s="103">
        <v>44880</v>
      </c>
      <c r="D151" s="104">
        <v>1100741459</v>
      </c>
      <c r="E151" s="105" t="s">
        <v>320</v>
      </c>
      <c r="F151" s="42" t="s">
        <v>238</v>
      </c>
      <c r="G151" s="95" t="s">
        <v>319</v>
      </c>
      <c r="H151" s="6"/>
    </row>
    <row r="152" spans="1:8" ht="60">
      <c r="A152" s="104">
        <v>418217</v>
      </c>
      <c r="B152" s="106" t="s">
        <v>317</v>
      </c>
      <c r="C152" s="103">
        <v>44887</v>
      </c>
      <c r="D152" s="104">
        <v>50000000</v>
      </c>
      <c r="E152" s="105" t="s">
        <v>321</v>
      </c>
      <c r="F152" s="42" t="s">
        <v>238</v>
      </c>
      <c r="G152" s="95" t="s">
        <v>319</v>
      </c>
      <c r="H152" s="6"/>
    </row>
    <row r="153" spans="1:8" ht="60">
      <c r="A153" s="104">
        <v>418217</v>
      </c>
      <c r="B153" s="106" t="s">
        <v>317</v>
      </c>
      <c r="C153" s="103">
        <v>44869</v>
      </c>
      <c r="D153" s="104">
        <v>533189999</v>
      </c>
      <c r="E153" s="105" t="s">
        <v>298</v>
      </c>
      <c r="F153" s="42" t="s">
        <v>238</v>
      </c>
      <c r="G153" s="95" t="s">
        <v>319</v>
      </c>
      <c r="H153" s="6"/>
    </row>
    <row r="154" spans="1:8" ht="60">
      <c r="A154" s="104">
        <v>418217</v>
      </c>
      <c r="B154" s="106" t="s">
        <v>317</v>
      </c>
      <c r="C154" s="103">
        <v>44869</v>
      </c>
      <c r="D154" s="104">
        <v>1011570000</v>
      </c>
      <c r="E154" s="105" t="s">
        <v>312</v>
      </c>
      <c r="F154" s="42" t="s">
        <v>204</v>
      </c>
      <c r="G154" s="95" t="s">
        <v>319</v>
      </c>
      <c r="H154" s="6"/>
    </row>
    <row r="155" spans="1:8" ht="60">
      <c r="A155" s="104">
        <v>418217</v>
      </c>
      <c r="B155" s="106" t="s">
        <v>317</v>
      </c>
      <c r="C155" s="103">
        <v>44869</v>
      </c>
      <c r="D155" s="104">
        <v>1102000000</v>
      </c>
      <c r="E155" s="105" t="s">
        <v>322</v>
      </c>
      <c r="F155" s="42" t="s">
        <v>204</v>
      </c>
      <c r="G155" s="95" t="s">
        <v>319</v>
      </c>
      <c r="H155" s="6"/>
    </row>
    <row r="156" spans="1:8" ht="60">
      <c r="A156" s="104">
        <v>418217</v>
      </c>
      <c r="B156" s="106" t="s">
        <v>317</v>
      </c>
      <c r="C156" s="103">
        <v>44869</v>
      </c>
      <c r="D156" s="104">
        <v>72900000</v>
      </c>
      <c r="E156" s="105" t="s">
        <v>280</v>
      </c>
      <c r="F156" s="42" t="s">
        <v>238</v>
      </c>
      <c r="G156" s="95" t="s">
        <v>319</v>
      </c>
      <c r="H156" s="6"/>
    </row>
    <row r="157" spans="1:8" ht="60">
      <c r="A157" s="104">
        <v>418217</v>
      </c>
      <c r="B157" s="106" t="s">
        <v>317</v>
      </c>
      <c r="C157" s="103">
        <v>44875</v>
      </c>
      <c r="D157" s="104">
        <v>211400000</v>
      </c>
      <c r="E157" s="105" t="s">
        <v>323</v>
      </c>
      <c r="F157" s="42" t="s">
        <v>204</v>
      </c>
      <c r="G157" s="95" t="s">
        <v>319</v>
      </c>
      <c r="H157" s="6"/>
    </row>
    <row r="158" spans="1:8" ht="60">
      <c r="A158" s="104">
        <v>418217</v>
      </c>
      <c r="B158" s="106" t="s">
        <v>317</v>
      </c>
      <c r="C158" s="103">
        <v>44869</v>
      </c>
      <c r="D158" s="104">
        <v>1072860000</v>
      </c>
      <c r="E158" s="105" t="s">
        <v>315</v>
      </c>
      <c r="F158" s="42" t="s">
        <v>238</v>
      </c>
      <c r="G158" s="95" t="s">
        <v>319</v>
      </c>
      <c r="H158" s="6"/>
    </row>
    <row r="159" spans="1:8" ht="60">
      <c r="A159" s="104">
        <v>418217</v>
      </c>
      <c r="B159" s="106" t="s">
        <v>317</v>
      </c>
      <c r="C159" s="103">
        <v>44869</v>
      </c>
      <c r="D159" s="104">
        <v>653101998</v>
      </c>
      <c r="E159" s="105" t="s">
        <v>247</v>
      </c>
      <c r="F159" s="42" t="s">
        <v>238</v>
      </c>
      <c r="G159" s="95" t="s">
        <v>319</v>
      </c>
      <c r="H159" s="6"/>
    </row>
    <row r="160" spans="1:8" ht="60">
      <c r="A160" s="104">
        <v>418222</v>
      </c>
      <c r="B160" s="106" t="s">
        <v>324</v>
      </c>
      <c r="C160" s="103">
        <v>44875</v>
      </c>
      <c r="D160" s="104">
        <v>33099998</v>
      </c>
      <c r="E160" s="105" t="s">
        <v>325</v>
      </c>
      <c r="F160" s="42" t="s">
        <v>204</v>
      </c>
      <c r="G160" s="95" t="s">
        <v>326</v>
      </c>
      <c r="H160" s="6"/>
    </row>
    <row r="161" spans="1:8" ht="60">
      <c r="A161" s="104">
        <v>418222</v>
      </c>
      <c r="B161" s="106" t="s">
        <v>324</v>
      </c>
      <c r="C161" s="103">
        <v>44883</v>
      </c>
      <c r="D161" s="104">
        <v>19000000</v>
      </c>
      <c r="E161" s="105" t="s">
        <v>321</v>
      </c>
      <c r="F161" s="42" t="s">
        <v>238</v>
      </c>
      <c r="G161" s="95" t="s">
        <v>326</v>
      </c>
      <c r="H161" s="6"/>
    </row>
    <row r="162" spans="1:8" ht="60">
      <c r="A162" s="104">
        <v>418222</v>
      </c>
      <c r="B162" s="106" t="s">
        <v>324</v>
      </c>
      <c r="C162" s="103">
        <v>44875</v>
      </c>
      <c r="D162" s="104">
        <v>246118000</v>
      </c>
      <c r="E162" s="105" t="s">
        <v>327</v>
      </c>
      <c r="F162" s="42" t="s">
        <v>238</v>
      </c>
      <c r="G162" s="95" t="s">
        <v>326</v>
      </c>
      <c r="H162" s="6"/>
    </row>
    <row r="163" spans="1:8" ht="60">
      <c r="A163" s="104">
        <v>418222</v>
      </c>
      <c r="B163" s="106" t="s">
        <v>324</v>
      </c>
      <c r="C163" s="103">
        <v>44875</v>
      </c>
      <c r="D163" s="104">
        <v>462759000</v>
      </c>
      <c r="E163" s="105" t="s">
        <v>280</v>
      </c>
      <c r="F163" s="42" t="s">
        <v>238</v>
      </c>
      <c r="G163" s="95" t="s">
        <v>326</v>
      </c>
      <c r="H163" s="6"/>
    </row>
    <row r="164" spans="1:8" ht="60">
      <c r="A164" s="104">
        <v>418222</v>
      </c>
      <c r="B164" s="106" t="s">
        <v>324</v>
      </c>
      <c r="C164" s="103">
        <v>44875</v>
      </c>
      <c r="D164" s="104">
        <v>25000000</v>
      </c>
      <c r="E164" s="105" t="s">
        <v>323</v>
      </c>
      <c r="F164" s="42" t="s">
        <v>204</v>
      </c>
      <c r="G164" s="95" t="s">
        <v>326</v>
      </c>
      <c r="H164" s="6"/>
    </row>
    <row r="165" spans="1:8" ht="60">
      <c r="A165" s="104">
        <v>418225</v>
      </c>
      <c r="B165" s="106" t="s">
        <v>328</v>
      </c>
      <c r="C165" s="103">
        <v>44518</v>
      </c>
      <c r="D165" s="104">
        <v>1321000</v>
      </c>
      <c r="E165" s="105" t="s">
        <v>321</v>
      </c>
      <c r="F165" s="42" t="s">
        <v>238</v>
      </c>
      <c r="G165" s="95" t="s">
        <v>329</v>
      </c>
      <c r="H165" s="6"/>
    </row>
    <row r="166" spans="1:8" ht="60">
      <c r="A166" s="104">
        <v>418225</v>
      </c>
      <c r="B166" s="106" t="s">
        <v>328</v>
      </c>
      <c r="C166" s="103">
        <v>44880</v>
      </c>
      <c r="D166" s="104">
        <v>22400000</v>
      </c>
      <c r="E166" s="105" t="s">
        <v>298</v>
      </c>
      <c r="F166" s="42" t="s">
        <v>238</v>
      </c>
      <c r="G166" s="95" t="s">
        <v>329</v>
      </c>
      <c r="H166" s="6"/>
    </row>
    <row r="167" spans="1:8" ht="60">
      <c r="A167" s="104">
        <v>418225</v>
      </c>
      <c r="B167" s="106" t="s">
        <v>328</v>
      </c>
      <c r="C167" s="103">
        <v>44880</v>
      </c>
      <c r="D167" s="104">
        <v>4724000</v>
      </c>
      <c r="E167" s="105" t="s">
        <v>253</v>
      </c>
      <c r="F167" s="42" t="s">
        <v>204</v>
      </c>
      <c r="G167" s="95" t="s">
        <v>329</v>
      </c>
      <c r="H167" s="6"/>
    </row>
    <row r="168" spans="1:8" s="18" customFormat="1" ht="60">
      <c r="A168" s="104">
        <v>418225</v>
      </c>
      <c r="B168" s="106" t="s">
        <v>328</v>
      </c>
      <c r="C168" s="103">
        <v>44894</v>
      </c>
      <c r="D168" s="104">
        <v>93800580</v>
      </c>
      <c r="E168" s="105" t="s">
        <v>330</v>
      </c>
      <c r="F168" s="42" t="s">
        <v>238</v>
      </c>
      <c r="G168" s="95" t="s">
        <v>329</v>
      </c>
      <c r="H168" s="17"/>
    </row>
    <row r="169" spans="1:8" ht="60">
      <c r="A169" s="104">
        <v>418225</v>
      </c>
      <c r="B169" s="106" t="s">
        <v>328</v>
      </c>
      <c r="C169" s="103">
        <v>44880</v>
      </c>
      <c r="D169" s="104">
        <v>48131800</v>
      </c>
      <c r="E169" s="105" t="s">
        <v>331</v>
      </c>
      <c r="F169" s="42" t="s">
        <v>204</v>
      </c>
      <c r="G169" s="95" t="s">
        <v>329</v>
      </c>
      <c r="H169" s="6"/>
    </row>
    <row r="170" spans="1:8" ht="60">
      <c r="A170" s="104">
        <v>418225</v>
      </c>
      <c r="B170" s="106" t="s">
        <v>328</v>
      </c>
      <c r="C170" s="105" t="s">
        <v>332</v>
      </c>
      <c r="D170" s="104">
        <v>128700000</v>
      </c>
      <c r="E170" s="105" t="s">
        <v>327</v>
      </c>
      <c r="F170" s="42" t="s">
        <v>238</v>
      </c>
      <c r="G170" s="95" t="s">
        <v>329</v>
      </c>
      <c r="H170" s="6"/>
    </row>
    <row r="171" spans="1:8" ht="69" customHeight="1">
      <c r="A171" s="104">
        <v>418225</v>
      </c>
      <c r="B171" s="106" t="s">
        <v>328</v>
      </c>
      <c r="C171" s="103">
        <v>44880</v>
      </c>
      <c r="D171" s="104">
        <v>25682236</v>
      </c>
      <c r="E171" s="105" t="s">
        <v>333</v>
      </c>
      <c r="F171" s="42" t="s">
        <v>238</v>
      </c>
      <c r="G171" s="95" t="s">
        <v>329</v>
      </c>
      <c r="H171" s="6"/>
    </row>
    <row r="172" spans="1:8" ht="60">
      <c r="A172" s="104">
        <v>418225</v>
      </c>
      <c r="B172" s="106" t="s">
        <v>328</v>
      </c>
      <c r="C172" s="103">
        <v>44880</v>
      </c>
      <c r="D172" s="104">
        <v>19284000</v>
      </c>
      <c r="E172" s="105" t="s">
        <v>280</v>
      </c>
      <c r="F172" s="42" t="s">
        <v>204</v>
      </c>
      <c r="G172" s="95" t="s">
        <v>329</v>
      </c>
      <c r="H172" s="6"/>
    </row>
    <row r="173" spans="1:8" ht="60">
      <c r="A173" s="104">
        <v>418225</v>
      </c>
      <c r="B173" s="106" t="s">
        <v>328</v>
      </c>
      <c r="C173" s="103">
        <v>44883</v>
      </c>
      <c r="D173" s="104">
        <v>226931629</v>
      </c>
      <c r="E173" s="105" t="s">
        <v>251</v>
      </c>
      <c r="F173" s="42" t="s">
        <v>238</v>
      </c>
      <c r="G173" s="95" t="s">
        <v>329</v>
      </c>
      <c r="H173" s="6"/>
    </row>
    <row r="174" spans="1:8" ht="60">
      <c r="A174" s="104">
        <v>418225</v>
      </c>
      <c r="B174" s="106" t="s">
        <v>328</v>
      </c>
      <c r="C174" s="103">
        <v>44880</v>
      </c>
      <c r="D174" s="104">
        <v>244469000</v>
      </c>
      <c r="E174" s="105" t="s">
        <v>252</v>
      </c>
      <c r="F174" s="42" t="s">
        <v>238</v>
      </c>
      <c r="G174" s="95" t="s">
        <v>329</v>
      </c>
      <c r="H174" s="6"/>
    </row>
    <row r="175" spans="1:8" ht="60">
      <c r="A175" s="104">
        <v>418225</v>
      </c>
      <c r="B175" s="106" t="s">
        <v>328</v>
      </c>
      <c r="C175" s="103">
        <v>44880</v>
      </c>
      <c r="D175" s="104">
        <v>68461000</v>
      </c>
      <c r="E175" s="105" t="s">
        <v>247</v>
      </c>
      <c r="F175" s="42" t="s">
        <v>238</v>
      </c>
      <c r="G175" s="95" t="s">
        <v>329</v>
      </c>
      <c r="H175" s="6"/>
    </row>
    <row r="176" spans="1:8" ht="60">
      <c r="A176" s="104">
        <v>418225</v>
      </c>
      <c r="B176" s="106" t="s">
        <v>328</v>
      </c>
      <c r="C176" s="103">
        <v>44883</v>
      </c>
      <c r="D176" s="104">
        <v>112236300</v>
      </c>
      <c r="E176" s="105" t="s">
        <v>334</v>
      </c>
      <c r="F176" s="42" t="s">
        <v>204</v>
      </c>
      <c r="G176" s="95" t="s">
        <v>329</v>
      </c>
      <c r="H176" s="6"/>
    </row>
    <row r="177" spans="1:8" ht="60">
      <c r="A177" s="104">
        <v>418225</v>
      </c>
      <c r="B177" s="106" t="s">
        <v>328</v>
      </c>
      <c r="C177" s="103">
        <v>44883</v>
      </c>
      <c r="D177" s="104">
        <v>29480000</v>
      </c>
      <c r="E177" s="105" t="s">
        <v>279</v>
      </c>
      <c r="F177" s="42" t="s">
        <v>204</v>
      </c>
      <c r="G177" s="95" t="s">
        <v>329</v>
      </c>
      <c r="H177" s="6"/>
    </row>
    <row r="178" spans="1:8" ht="60">
      <c r="A178" s="104">
        <v>418306</v>
      </c>
      <c r="B178" s="106" t="s">
        <v>335</v>
      </c>
      <c r="C178" s="103">
        <v>44894</v>
      </c>
      <c r="D178" s="104">
        <v>998900000</v>
      </c>
      <c r="E178" s="105" t="s">
        <v>336</v>
      </c>
      <c r="F178" s="42" t="s">
        <v>238</v>
      </c>
      <c r="G178" s="95" t="s">
        <v>337</v>
      </c>
      <c r="H178" s="6"/>
    </row>
    <row r="179" spans="1:8" ht="60">
      <c r="A179" s="104">
        <v>418855</v>
      </c>
      <c r="B179" s="106" t="s">
        <v>338</v>
      </c>
      <c r="C179" s="103">
        <v>44869</v>
      </c>
      <c r="D179" s="104">
        <v>60000000</v>
      </c>
      <c r="E179" s="105" t="s">
        <v>339</v>
      </c>
      <c r="F179" s="42" t="s">
        <v>238</v>
      </c>
      <c r="G179" s="95" t="s">
        <v>340</v>
      </c>
      <c r="H179" s="6"/>
    </row>
    <row r="180" spans="1:8" ht="60">
      <c r="A180" s="104">
        <v>419071</v>
      </c>
      <c r="B180" s="106" t="s">
        <v>341</v>
      </c>
      <c r="C180" s="103">
        <v>44900</v>
      </c>
      <c r="D180" s="104">
        <v>38808000</v>
      </c>
      <c r="E180" s="105" t="s">
        <v>342</v>
      </c>
      <c r="F180" s="42" t="s">
        <v>238</v>
      </c>
      <c r="G180" s="95" t="s">
        <v>343</v>
      </c>
      <c r="H180" s="6"/>
    </row>
    <row r="181" spans="1:8" ht="60">
      <c r="A181" s="104">
        <v>419072</v>
      </c>
      <c r="B181" s="106" t="s">
        <v>344</v>
      </c>
      <c r="C181" s="105" t="s">
        <v>345</v>
      </c>
      <c r="D181" s="104">
        <v>67903230</v>
      </c>
      <c r="E181" s="105" t="s">
        <v>346</v>
      </c>
      <c r="F181" s="42" t="s">
        <v>204</v>
      </c>
      <c r="G181" s="95" t="s">
        <v>347</v>
      </c>
      <c r="H181" s="6"/>
    </row>
    <row r="182" spans="1:8" ht="60">
      <c r="A182" s="104">
        <v>419072</v>
      </c>
      <c r="B182" s="106" t="s">
        <v>344</v>
      </c>
      <c r="C182" s="103">
        <v>44901</v>
      </c>
      <c r="D182" s="104">
        <v>151200000</v>
      </c>
      <c r="E182" s="105" t="s">
        <v>348</v>
      </c>
      <c r="F182" s="42" t="s">
        <v>238</v>
      </c>
      <c r="G182" s="95" t="s">
        <v>347</v>
      </c>
      <c r="H182" s="6"/>
    </row>
    <row r="183" spans="1:8" ht="60">
      <c r="A183" s="104">
        <v>419072</v>
      </c>
      <c r="B183" s="106" t="s">
        <v>344</v>
      </c>
      <c r="C183" s="103">
        <v>44894</v>
      </c>
      <c r="D183" s="104">
        <v>119000000</v>
      </c>
      <c r="E183" s="105" t="s">
        <v>349</v>
      </c>
      <c r="F183" s="42" t="s">
        <v>204</v>
      </c>
      <c r="G183" s="95" t="s">
        <v>347</v>
      </c>
      <c r="H183" s="6"/>
    </row>
    <row r="184" spans="1:8" ht="60">
      <c r="A184" s="104">
        <v>419072</v>
      </c>
      <c r="B184" s="106" t="s">
        <v>344</v>
      </c>
      <c r="C184" s="103">
        <v>44894</v>
      </c>
      <c r="D184" s="104">
        <v>319566000</v>
      </c>
      <c r="E184" s="105" t="s">
        <v>350</v>
      </c>
      <c r="F184" s="42" t="s">
        <v>204</v>
      </c>
      <c r="G184" s="95" t="s">
        <v>347</v>
      </c>
      <c r="H184" s="6"/>
    </row>
    <row r="185" spans="1:8" ht="60">
      <c r="A185" s="104">
        <v>419108</v>
      </c>
      <c r="B185" s="106" t="s">
        <v>351</v>
      </c>
      <c r="C185" s="103">
        <v>44900</v>
      </c>
      <c r="D185" s="104">
        <v>345999996</v>
      </c>
      <c r="E185" s="105" t="s">
        <v>352</v>
      </c>
      <c r="F185" s="42" t="s">
        <v>238</v>
      </c>
      <c r="G185" s="95" t="s">
        <v>353</v>
      </c>
      <c r="H185" s="6"/>
    </row>
    <row r="186" spans="1:8" ht="60">
      <c r="A186" s="104">
        <v>419113</v>
      </c>
      <c r="B186" s="106" t="s">
        <v>354</v>
      </c>
      <c r="C186" s="103">
        <v>44879</v>
      </c>
      <c r="D186" s="104">
        <v>1195000000</v>
      </c>
      <c r="E186" s="105" t="s">
        <v>355</v>
      </c>
      <c r="F186" s="42" t="s">
        <v>238</v>
      </c>
      <c r="G186" s="95" t="s">
        <v>356</v>
      </c>
      <c r="H186" s="6"/>
    </row>
    <row r="187" spans="1:8" ht="60">
      <c r="A187" s="104">
        <v>419133</v>
      </c>
      <c r="B187" s="106" t="s">
        <v>357</v>
      </c>
      <c r="C187" s="103">
        <v>44868</v>
      </c>
      <c r="D187" s="104">
        <v>76999923</v>
      </c>
      <c r="E187" s="105" t="s">
        <v>358</v>
      </c>
      <c r="F187" s="42" t="s">
        <v>204</v>
      </c>
      <c r="G187" s="95" t="s">
        <v>359</v>
      </c>
      <c r="H187" s="6"/>
    </row>
    <row r="188" spans="1:8" ht="60">
      <c r="A188" s="104">
        <v>419133</v>
      </c>
      <c r="B188" s="106" t="s">
        <v>357</v>
      </c>
      <c r="C188" s="103">
        <v>44868</v>
      </c>
      <c r="D188" s="104">
        <v>51033000</v>
      </c>
      <c r="E188" s="105" t="s">
        <v>217</v>
      </c>
      <c r="F188" s="42" t="s">
        <v>204</v>
      </c>
      <c r="G188" s="95" t="s">
        <v>359</v>
      </c>
      <c r="H188" s="6"/>
    </row>
    <row r="189" spans="1:8" ht="60">
      <c r="A189" s="104">
        <v>419145</v>
      </c>
      <c r="B189" s="106" t="s">
        <v>360</v>
      </c>
      <c r="C189" s="103">
        <v>44889</v>
      </c>
      <c r="D189" s="104">
        <v>369754000</v>
      </c>
      <c r="E189" s="105" t="s">
        <v>361</v>
      </c>
      <c r="F189" s="42" t="s">
        <v>362</v>
      </c>
      <c r="G189" s="95" t="s">
        <v>363</v>
      </c>
      <c r="H189" s="6"/>
    </row>
    <row r="190" spans="1:8" ht="60">
      <c r="A190" s="104">
        <v>419146</v>
      </c>
      <c r="B190" s="106" t="s">
        <v>364</v>
      </c>
      <c r="C190" s="103">
        <v>44894</v>
      </c>
      <c r="D190" s="104">
        <v>161912782</v>
      </c>
      <c r="E190" s="105" t="s">
        <v>365</v>
      </c>
      <c r="F190" s="42" t="s">
        <v>238</v>
      </c>
      <c r="G190" s="95" t="s">
        <v>366</v>
      </c>
      <c r="H190" s="6"/>
    </row>
    <row r="191" spans="1:8" ht="60">
      <c r="A191" s="104">
        <v>419744</v>
      </c>
      <c r="B191" s="106" t="s">
        <v>367</v>
      </c>
      <c r="C191" s="103">
        <v>44890</v>
      </c>
      <c r="D191" s="104">
        <v>208000000</v>
      </c>
      <c r="E191" s="105" t="s">
        <v>368</v>
      </c>
      <c r="F191" s="42" t="s">
        <v>238</v>
      </c>
      <c r="G191" s="95" t="s">
        <v>369</v>
      </c>
      <c r="H191" s="6"/>
    </row>
    <row r="192" spans="1:8" ht="60">
      <c r="A192" s="104">
        <v>419836</v>
      </c>
      <c r="B192" s="106" t="s">
        <v>370</v>
      </c>
      <c r="C192" s="103">
        <v>44886</v>
      </c>
      <c r="D192" s="104">
        <v>17500000</v>
      </c>
      <c r="E192" s="105" t="s">
        <v>303</v>
      </c>
      <c r="F192" s="42" t="s">
        <v>204</v>
      </c>
      <c r="G192" s="95" t="s">
        <v>371</v>
      </c>
      <c r="H192" s="6"/>
    </row>
    <row r="193" spans="1:8" ht="60">
      <c r="A193" s="104">
        <v>419836</v>
      </c>
      <c r="B193" s="106" t="s">
        <v>370</v>
      </c>
      <c r="C193" s="103">
        <v>44886</v>
      </c>
      <c r="D193" s="104">
        <v>95840000</v>
      </c>
      <c r="E193" s="105" t="s">
        <v>225</v>
      </c>
      <c r="F193" s="42" t="s">
        <v>238</v>
      </c>
      <c r="G193" s="95" t="s">
        <v>371</v>
      </c>
      <c r="H193" s="6"/>
    </row>
    <row r="194" spans="1:8" ht="60">
      <c r="A194" s="104">
        <v>419836</v>
      </c>
      <c r="B194" s="106" t="s">
        <v>370</v>
      </c>
      <c r="C194" s="103">
        <v>44886</v>
      </c>
      <c r="D194" s="104">
        <v>17576334</v>
      </c>
      <c r="E194" s="105" t="s">
        <v>372</v>
      </c>
      <c r="F194" s="42" t="s">
        <v>238</v>
      </c>
      <c r="G194" s="95" t="s">
        <v>371</v>
      </c>
      <c r="H194" s="6"/>
    </row>
    <row r="195" spans="1:8" ht="60">
      <c r="A195" s="104">
        <v>419933</v>
      </c>
      <c r="B195" s="106" t="s">
        <v>373</v>
      </c>
      <c r="C195" s="103">
        <v>44883</v>
      </c>
      <c r="D195" s="104">
        <v>64800000</v>
      </c>
      <c r="E195" s="105" t="s">
        <v>237</v>
      </c>
      <c r="F195" s="42" t="s">
        <v>204</v>
      </c>
      <c r="G195" s="95" t="s">
        <v>374</v>
      </c>
      <c r="H195" s="6"/>
    </row>
    <row r="196" spans="1:8" ht="75">
      <c r="A196" s="104">
        <v>419934</v>
      </c>
      <c r="B196" s="106" t="s">
        <v>375</v>
      </c>
      <c r="C196" s="103">
        <v>44875</v>
      </c>
      <c r="D196" s="104">
        <v>70442700</v>
      </c>
      <c r="E196" s="105" t="s">
        <v>247</v>
      </c>
      <c r="F196" s="42" t="s">
        <v>238</v>
      </c>
      <c r="G196" s="95" t="s">
        <v>376</v>
      </c>
      <c r="H196" s="6"/>
    </row>
    <row r="197" spans="1:8" ht="60">
      <c r="A197" s="104">
        <v>420026</v>
      </c>
      <c r="B197" s="106" t="s">
        <v>377</v>
      </c>
      <c r="C197" s="103">
        <v>44900</v>
      </c>
      <c r="D197" s="104">
        <v>617023500</v>
      </c>
      <c r="E197" s="105" t="s">
        <v>222</v>
      </c>
      <c r="F197" s="42" t="s">
        <v>238</v>
      </c>
      <c r="G197" s="95" t="s">
        <v>378</v>
      </c>
      <c r="H197" s="6"/>
    </row>
    <row r="198" spans="1:8" ht="75">
      <c r="A198" s="104">
        <v>420129</v>
      </c>
      <c r="B198" s="106" t="s">
        <v>379</v>
      </c>
      <c r="C198" s="103">
        <v>44883</v>
      </c>
      <c r="D198" s="104">
        <v>62751377</v>
      </c>
      <c r="E198" s="105" t="s">
        <v>380</v>
      </c>
      <c r="F198" s="42" t="s">
        <v>238</v>
      </c>
      <c r="G198" s="95" t="s">
        <v>381</v>
      </c>
      <c r="H198" s="6"/>
    </row>
    <row r="199" spans="1:8" ht="60">
      <c r="A199" s="104">
        <v>420290</v>
      </c>
      <c r="B199" s="106" t="s">
        <v>382</v>
      </c>
      <c r="C199" s="103">
        <v>44900</v>
      </c>
      <c r="D199" s="104">
        <v>2741760</v>
      </c>
      <c r="E199" s="105" t="s">
        <v>383</v>
      </c>
      <c r="F199" s="42" t="s">
        <v>238</v>
      </c>
      <c r="G199" s="95" t="s">
        <v>384</v>
      </c>
      <c r="H199" s="6"/>
    </row>
    <row r="200" spans="1:8" ht="60">
      <c r="A200" s="104">
        <v>420290</v>
      </c>
      <c r="B200" s="106" t="s">
        <v>382</v>
      </c>
      <c r="C200" s="103">
        <v>44900</v>
      </c>
      <c r="D200" s="104">
        <v>4507800</v>
      </c>
      <c r="E200" s="105" t="s">
        <v>286</v>
      </c>
      <c r="F200" s="42" t="s">
        <v>204</v>
      </c>
      <c r="G200" s="95" t="s">
        <v>384</v>
      </c>
      <c r="H200" s="6"/>
    </row>
    <row r="201" spans="1:8" ht="60">
      <c r="A201" s="104">
        <v>420290</v>
      </c>
      <c r="B201" s="106" t="s">
        <v>382</v>
      </c>
      <c r="C201" s="103">
        <v>44900</v>
      </c>
      <c r="D201" s="104">
        <v>16247444</v>
      </c>
      <c r="E201" s="105" t="s">
        <v>385</v>
      </c>
      <c r="F201" s="42" t="s">
        <v>204</v>
      </c>
      <c r="G201" s="95" t="s">
        <v>384</v>
      </c>
      <c r="H201" s="6"/>
    </row>
    <row r="202" spans="1:8" ht="60">
      <c r="A202" s="104">
        <v>421184</v>
      </c>
      <c r="B202" s="106" t="s">
        <v>386</v>
      </c>
      <c r="C202" s="103">
        <v>44890</v>
      </c>
      <c r="D202" s="104">
        <v>17848695</v>
      </c>
      <c r="E202" s="105" t="s">
        <v>286</v>
      </c>
      <c r="F202" s="42" t="s">
        <v>204</v>
      </c>
      <c r="G202" s="95" t="s">
        <v>387</v>
      </c>
      <c r="H202" s="6"/>
    </row>
    <row r="203" spans="1:8" ht="75" customHeight="1">
      <c r="A203" s="104">
        <v>421184</v>
      </c>
      <c r="B203" s="106" t="s">
        <v>386</v>
      </c>
      <c r="C203" s="103">
        <v>44894</v>
      </c>
      <c r="D203" s="104">
        <v>18243000</v>
      </c>
      <c r="E203" s="105" t="s">
        <v>203</v>
      </c>
      <c r="F203" s="42" t="s">
        <v>238</v>
      </c>
      <c r="G203" s="95" t="s">
        <v>387</v>
      </c>
      <c r="H203" s="6"/>
    </row>
    <row r="204" spans="1:8" ht="369" customHeight="1">
      <c r="A204" s="193" t="s">
        <v>95</v>
      </c>
      <c r="B204" s="113"/>
      <c r="C204" s="113"/>
      <c r="D204" s="113"/>
      <c r="E204" s="113"/>
      <c r="F204" s="113"/>
      <c r="G204" s="152"/>
      <c r="H204" s="6"/>
    </row>
    <row r="205" spans="1:8" s="18" customFormat="1" ht="15.75">
      <c r="A205" s="16"/>
      <c r="B205" s="16"/>
      <c r="C205" s="16"/>
      <c r="D205" s="16"/>
      <c r="E205" s="16"/>
      <c r="F205" s="16"/>
      <c r="G205" s="16"/>
      <c r="H205" s="17"/>
    </row>
    <row r="206" spans="1:8" s="18" customFormat="1" ht="16.5" thickBot="1">
      <c r="A206" s="16"/>
      <c r="B206" s="16"/>
      <c r="C206" s="16"/>
      <c r="D206" s="16"/>
      <c r="E206" s="16"/>
      <c r="F206" s="16"/>
      <c r="G206" s="16"/>
      <c r="H206" s="17"/>
    </row>
    <row r="207" spans="1:8" s="18" customFormat="1" ht="16.5" thickBot="1">
      <c r="A207" s="136" t="s">
        <v>94</v>
      </c>
      <c r="B207" s="137"/>
      <c r="C207" s="137"/>
      <c r="D207" s="137"/>
      <c r="E207" s="137"/>
      <c r="F207" s="138"/>
      <c r="G207" s="16"/>
      <c r="H207" s="17"/>
    </row>
    <row r="208" spans="1:8" s="18" customFormat="1" ht="16.5" thickBot="1">
      <c r="A208" s="66" t="s">
        <v>44</v>
      </c>
      <c r="B208" s="67" t="s">
        <v>393</v>
      </c>
      <c r="C208" s="68" t="s">
        <v>23</v>
      </c>
      <c r="D208" s="69" t="s">
        <v>394</v>
      </c>
      <c r="E208" s="69" t="s">
        <v>45</v>
      </c>
      <c r="F208" s="69" t="s">
        <v>46</v>
      </c>
      <c r="G208" s="16"/>
      <c r="H208" s="17"/>
    </row>
    <row r="209" spans="1:8" s="18" customFormat="1" ht="30.75" thickBot="1">
      <c r="A209" s="46">
        <v>100</v>
      </c>
      <c r="B209" s="47"/>
      <c r="C209" s="48" t="s">
        <v>395</v>
      </c>
      <c r="D209" s="49">
        <f>+SUM(D210:D214)</f>
        <v>40324613536</v>
      </c>
      <c r="E209" s="49">
        <f>+SUM(E210:E214)</f>
        <v>29489968360</v>
      </c>
      <c r="F209" s="49">
        <f>+SUM(F210:F214)</f>
        <v>10834645176</v>
      </c>
      <c r="G209" s="16"/>
      <c r="H209" s="17"/>
    </row>
    <row r="210" spans="1:8" s="18" customFormat="1" ht="28.5">
      <c r="A210" s="70"/>
      <c r="B210" s="71">
        <v>110</v>
      </c>
      <c r="C210" s="72" t="s">
        <v>396</v>
      </c>
      <c r="D210" s="73">
        <v>27290473132</v>
      </c>
      <c r="E210" s="73">
        <v>17151628159</v>
      </c>
      <c r="F210" s="73">
        <f>+D210-E210</f>
        <v>10138844973</v>
      </c>
      <c r="G210" s="16"/>
      <c r="H210" s="17"/>
    </row>
    <row r="211" spans="1:8" s="18" customFormat="1" ht="28.5">
      <c r="A211" s="70"/>
      <c r="B211" s="71">
        <v>120</v>
      </c>
      <c r="C211" s="72" t="s">
        <v>397</v>
      </c>
      <c r="D211" s="73">
        <v>859948761</v>
      </c>
      <c r="E211" s="73">
        <v>814482271</v>
      </c>
      <c r="F211" s="73">
        <f>+D211-E211</f>
        <v>45466490</v>
      </c>
      <c r="G211" s="16"/>
      <c r="H211" s="17"/>
    </row>
    <row r="212" spans="1:8" s="18" customFormat="1" ht="28.5">
      <c r="A212" s="70"/>
      <c r="B212" s="71">
        <v>130</v>
      </c>
      <c r="C212" s="72" t="s">
        <v>398</v>
      </c>
      <c r="D212" s="73">
        <v>8411618324</v>
      </c>
      <c r="E212" s="73">
        <v>8020732322</v>
      </c>
      <c r="F212" s="73">
        <f>+D212-E212</f>
        <v>390886002</v>
      </c>
      <c r="G212" s="16"/>
      <c r="H212" s="17"/>
    </row>
    <row r="213" spans="1:8" s="18" customFormat="1" ht="15.75">
      <c r="A213" s="70"/>
      <c r="B213" s="71">
        <v>140</v>
      </c>
      <c r="C213" s="72" t="s">
        <v>399</v>
      </c>
      <c r="D213" s="73">
        <v>2941500000</v>
      </c>
      <c r="E213" s="73">
        <v>2835083607</v>
      </c>
      <c r="F213" s="73">
        <f>+D213-E213</f>
        <v>106416393</v>
      </c>
      <c r="G213" s="16"/>
      <c r="H213" s="17"/>
    </row>
    <row r="214" spans="1:8" s="18" customFormat="1" ht="29.25" thickBot="1">
      <c r="A214" s="70"/>
      <c r="B214" s="71">
        <v>190</v>
      </c>
      <c r="C214" s="72" t="s">
        <v>400</v>
      </c>
      <c r="D214" s="73">
        <v>821073319</v>
      </c>
      <c r="E214" s="73">
        <v>668042001</v>
      </c>
      <c r="F214" s="73">
        <f>+D214-E214</f>
        <v>153031318</v>
      </c>
      <c r="G214" s="16"/>
      <c r="H214" s="17"/>
    </row>
    <row r="215" spans="1:8" s="18" customFormat="1" ht="30.75" thickBot="1">
      <c r="A215" s="46">
        <v>200</v>
      </c>
      <c r="B215" s="47"/>
      <c r="C215" s="48" t="s">
        <v>401</v>
      </c>
      <c r="D215" s="49">
        <f>+SUM(D216:D223)</f>
        <v>11044018310</v>
      </c>
      <c r="E215" s="49">
        <f>+SUM(E216:E223)</f>
        <v>6631156783</v>
      </c>
      <c r="F215" s="49">
        <f>D215-E215</f>
        <v>4412861527</v>
      </c>
      <c r="G215" s="16"/>
      <c r="H215" s="17"/>
    </row>
    <row r="216" spans="1:8" s="18" customFormat="1" ht="15.75">
      <c r="A216" s="70"/>
      <c r="B216" s="71">
        <v>210</v>
      </c>
      <c r="C216" s="72" t="s">
        <v>402</v>
      </c>
      <c r="D216" s="73">
        <v>927139146</v>
      </c>
      <c r="E216" s="73">
        <v>475815161</v>
      </c>
      <c r="F216" s="73">
        <f t="shared" ref="F216:F223" si="0">D216-E216</f>
        <v>451323985</v>
      </c>
      <c r="G216" s="16"/>
      <c r="H216" s="17"/>
    </row>
    <row r="217" spans="1:8" s="18" customFormat="1" ht="28.5">
      <c r="A217" s="70"/>
      <c r="B217" s="71">
        <v>220</v>
      </c>
      <c r="C217" s="72" t="s">
        <v>403</v>
      </c>
      <c r="D217" s="73">
        <v>116820000</v>
      </c>
      <c r="E217" s="73">
        <v>578177</v>
      </c>
      <c r="F217" s="73">
        <f t="shared" si="0"/>
        <v>116241823</v>
      </c>
      <c r="G217" s="16"/>
      <c r="H217" s="17"/>
    </row>
    <row r="218" spans="1:8" s="18" customFormat="1" ht="15.75">
      <c r="A218" s="70"/>
      <c r="B218" s="71">
        <v>230</v>
      </c>
      <c r="C218" s="72" t="s">
        <v>404</v>
      </c>
      <c r="D218" s="73">
        <v>3504938696</v>
      </c>
      <c r="E218" s="73">
        <v>2925346223</v>
      </c>
      <c r="F218" s="73">
        <f t="shared" si="0"/>
        <v>579592473</v>
      </c>
      <c r="G218" s="16"/>
      <c r="H218" s="17"/>
    </row>
    <row r="219" spans="1:8" s="18" customFormat="1" ht="57">
      <c r="A219" s="70"/>
      <c r="B219" s="71">
        <v>240</v>
      </c>
      <c r="C219" s="72" t="s">
        <v>405</v>
      </c>
      <c r="D219" s="73">
        <v>3469969609</v>
      </c>
      <c r="E219" s="73">
        <v>1819675241</v>
      </c>
      <c r="F219" s="73">
        <f t="shared" si="0"/>
        <v>1650294368</v>
      </c>
      <c r="G219" s="16"/>
      <c r="H219" s="17"/>
    </row>
    <row r="220" spans="1:8" s="18" customFormat="1" ht="28.5">
      <c r="A220" s="70"/>
      <c r="B220" s="71">
        <v>250</v>
      </c>
      <c r="C220" s="72" t="s">
        <v>406</v>
      </c>
      <c r="D220" s="73">
        <v>427700000</v>
      </c>
      <c r="E220" s="73">
        <v>37200818</v>
      </c>
      <c r="F220" s="73">
        <f t="shared" si="0"/>
        <v>390499182</v>
      </c>
      <c r="G220" s="16"/>
      <c r="H220" s="17"/>
    </row>
    <row r="221" spans="1:8" s="18" customFormat="1" ht="28.5">
      <c r="A221" s="70"/>
      <c r="B221" s="71">
        <v>260</v>
      </c>
      <c r="C221" s="72" t="s">
        <v>407</v>
      </c>
      <c r="D221" s="73">
        <v>1533643974</v>
      </c>
      <c r="E221" s="73">
        <v>828522660</v>
      </c>
      <c r="F221" s="73">
        <f t="shared" si="0"/>
        <v>705121314</v>
      </c>
      <c r="G221" s="16"/>
      <c r="H221" s="17"/>
    </row>
    <row r="222" spans="1:8" s="18" customFormat="1" ht="28.5">
      <c r="A222" s="70"/>
      <c r="B222" s="71">
        <v>280</v>
      </c>
      <c r="C222" s="72" t="s">
        <v>408</v>
      </c>
      <c r="D222" s="73">
        <v>844193840</v>
      </c>
      <c r="E222" s="73">
        <v>515468242</v>
      </c>
      <c r="F222" s="73">
        <f t="shared" si="0"/>
        <v>328725598</v>
      </c>
      <c r="G222" s="16"/>
      <c r="H222" s="17"/>
    </row>
    <row r="223" spans="1:8" s="18" customFormat="1" ht="43.5" thickBot="1">
      <c r="A223" s="70"/>
      <c r="B223" s="71">
        <v>290</v>
      </c>
      <c r="C223" s="72" t="s">
        <v>409</v>
      </c>
      <c r="D223" s="73">
        <v>219613045</v>
      </c>
      <c r="E223" s="73">
        <v>28550261</v>
      </c>
      <c r="F223" s="73">
        <f t="shared" si="0"/>
        <v>191062784</v>
      </c>
      <c r="G223" s="16"/>
      <c r="H223" s="17"/>
    </row>
    <row r="224" spans="1:8" s="18" customFormat="1" ht="45.75" thickBot="1">
      <c r="A224" s="46">
        <v>300</v>
      </c>
      <c r="B224" s="47"/>
      <c r="C224" s="48" t="s">
        <v>410</v>
      </c>
      <c r="D224" s="49">
        <f>+SUM(D225:D231)</f>
        <v>8676859484</v>
      </c>
      <c r="E224" s="49">
        <f>+SUM(E225:E231)</f>
        <v>5442556927</v>
      </c>
      <c r="F224" s="49">
        <f>D224-E224</f>
        <v>3234302557</v>
      </c>
      <c r="G224" s="16"/>
      <c r="H224" s="17"/>
    </row>
    <row r="225" spans="1:8" s="18" customFormat="1" ht="28.5">
      <c r="A225" s="70"/>
      <c r="B225" s="71">
        <v>310</v>
      </c>
      <c r="C225" s="72" t="s">
        <v>411</v>
      </c>
      <c r="D225" s="73">
        <v>36284000</v>
      </c>
      <c r="E225" s="73">
        <v>3238941</v>
      </c>
      <c r="F225" s="73">
        <f t="shared" ref="F225:F242" si="1">D225-E225</f>
        <v>33045059</v>
      </c>
      <c r="G225" s="16"/>
      <c r="H225" s="17"/>
    </row>
    <row r="226" spans="1:8" s="18" customFormat="1" ht="28.5">
      <c r="A226" s="70"/>
      <c r="B226" s="71">
        <v>320</v>
      </c>
      <c r="C226" s="72" t="s">
        <v>412</v>
      </c>
      <c r="D226" s="73">
        <v>88797800</v>
      </c>
      <c r="E226" s="73">
        <v>25363295</v>
      </c>
      <c r="F226" s="73">
        <f t="shared" si="1"/>
        <v>63434505</v>
      </c>
      <c r="G226" s="16"/>
      <c r="H226" s="17"/>
    </row>
    <row r="227" spans="1:8" s="18" customFormat="1" ht="28.5">
      <c r="A227" s="70"/>
      <c r="B227" s="71">
        <v>330</v>
      </c>
      <c r="C227" s="72" t="s">
        <v>413</v>
      </c>
      <c r="D227" s="73">
        <v>776424852</v>
      </c>
      <c r="E227" s="73">
        <v>590423551</v>
      </c>
      <c r="F227" s="73">
        <f t="shared" si="1"/>
        <v>186001301</v>
      </c>
      <c r="G227" s="16"/>
      <c r="H227" s="17"/>
    </row>
    <row r="228" spans="1:8" s="18" customFormat="1" ht="42.75">
      <c r="A228" s="70"/>
      <c r="B228" s="71">
        <v>340</v>
      </c>
      <c r="C228" s="72" t="s">
        <v>414</v>
      </c>
      <c r="D228" s="73">
        <v>753265375</v>
      </c>
      <c r="E228" s="73">
        <v>459501616</v>
      </c>
      <c r="F228" s="73">
        <f t="shared" si="1"/>
        <v>293763759</v>
      </c>
      <c r="G228" s="16"/>
      <c r="H228" s="17"/>
    </row>
    <row r="229" spans="1:8" s="18" customFormat="1" ht="42.75">
      <c r="A229" s="70"/>
      <c r="B229" s="71">
        <v>350</v>
      </c>
      <c r="C229" s="72" t="s">
        <v>415</v>
      </c>
      <c r="D229" s="73">
        <v>3560867900</v>
      </c>
      <c r="E229" s="73">
        <v>1573859649</v>
      </c>
      <c r="F229" s="73">
        <f t="shared" si="1"/>
        <v>1987008251</v>
      </c>
      <c r="G229" s="16"/>
      <c r="H229" s="17"/>
    </row>
    <row r="230" spans="1:8" s="18" customFormat="1" ht="28.5">
      <c r="A230" s="70"/>
      <c r="B230" s="71">
        <v>360</v>
      </c>
      <c r="C230" s="72" t="s">
        <v>416</v>
      </c>
      <c r="D230" s="73">
        <v>1412645530</v>
      </c>
      <c r="E230" s="73">
        <v>1390054383</v>
      </c>
      <c r="F230" s="73">
        <f t="shared" si="1"/>
        <v>22591147</v>
      </c>
      <c r="G230" s="16"/>
      <c r="H230" s="17"/>
    </row>
    <row r="231" spans="1:8" s="18" customFormat="1" ht="29.25" thickBot="1">
      <c r="A231" s="70"/>
      <c r="B231" s="71">
        <v>390</v>
      </c>
      <c r="C231" s="72" t="s">
        <v>417</v>
      </c>
      <c r="D231" s="73">
        <v>2048574027</v>
      </c>
      <c r="E231" s="73">
        <v>1400115492</v>
      </c>
      <c r="F231" s="73">
        <f t="shared" si="1"/>
        <v>648458535</v>
      </c>
      <c r="G231" s="16"/>
      <c r="H231" s="17"/>
    </row>
    <row r="232" spans="1:8" s="18" customFormat="1" ht="16.5" thickBot="1">
      <c r="A232" s="46">
        <v>500</v>
      </c>
      <c r="B232" s="47"/>
      <c r="C232" s="48" t="s">
        <v>418</v>
      </c>
      <c r="D232" s="49">
        <f>+SUM(D233:D237)</f>
        <v>21145403630</v>
      </c>
      <c r="E232" s="49">
        <f>+SUM(E233:E237)</f>
        <v>7942993892</v>
      </c>
      <c r="F232" s="49">
        <f t="shared" si="1"/>
        <v>13202409738</v>
      </c>
      <c r="G232" s="16"/>
      <c r="H232" s="17"/>
    </row>
    <row r="233" spans="1:8" s="18" customFormat="1" ht="15.75">
      <c r="A233" s="70"/>
      <c r="B233" s="71">
        <v>520</v>
      </c>
      <c r="C233" s="72" t="s">
        <v>419</v>
      </c>
      <c r="D233" s="73">
        <v>1688552802</v>
      </c>
      <c r="E233" s="73">
        <v>505346341</v>
      </c>
      <c r="F233" s="73">
        <f t="shared" si="1"/>
        <v>1183206461</v>
      </c>
      <c r="G233" s="16"/>
      <c r="H233" s="17"/>
    </row>
    <row r="234" spans="1:8" s="18" customFormat="1" ht="57">
      <c r="A234" s="70"/>
      <c r="B234" s="71">
        <v>530</v>
      </c>
      <c r="C234" s="72" t="s">
        <v>420</v>
      </c>
      <c r="D234" s="73">
        <v>12801175478</v>
      </c>
      <c r="E234" s="73">
        <v>4957659941</v>
      </c>
      <c r="F234" s="73">
        <f t="shared" si="1"/>
        <v>7843515537</v>
      </c>
      <c r="G234" s="16"/>
      <c r="H234" s="17"/>
    </row>
    <row r="235" spans="1:8" s="18" customFormat="1" ht="42.75">
      <c r="A235" s="70"/>
      <c r="B235" s="71">
        <v>540</v>
      </c>
      <c r="C235" s="72" t="s">
        <v>421</v>
      </c>
      <c r="D235" s="73">
        <v>2615450000</v>
      </c>
      <c r="E235" s="73">
        <v>949226573</v>
      </c>
      <c r="F235" s="73">
        <f t="shared" si="1"/>
        <v>1666223427</v>
      </c>
      <c r="G235" s="16"/>
      <c r="H235" s="17"/>
    </row>
    <row r="236" spans="1:8" s="18" customFormat="1" ht="28.5">
      <c r="A236" s="74"/>
      <c r="B236" s="75">
        <v>570</v>
      </c>
      <c r="C236" s="76" t="s">
        <v>422</v>
      </c>
      <c r="D236" s="77">
        <v>1852700000</v>
      </c>
      <c r="E236" s="77">
        <v>732272727</v>
      </c>
      <c r="F236" s="77">
        <f t="shared" si="1"/>
        <v>1120427273</v>
      </c>
      <c r="G236" s="16"/>
      <c r="H236" s="17"/>
    </row>
    <row r="237" spans="1:8" s="18" customFormat="1" ht="43.5" thickBot="1">
      <c r="A237" s="78"/>
      <c r="B237" s="71">
        <v>590</v>
      </c>
      <c r="C237" s="72" t="s">
        <v>423</v>
      </c>
      <c r="D237" s="73">
        <v>2187525350</v>
      </c>
      <c r="E237" s="73">
        <v>798488310</v>
      </c>
      <c r="F237" s="73">
        <f t="shared" si="1"/>
        <v>1389037040</v>
      </c>
      <c r="G237" s="16"/>
      <c r="H237" s="17"/>
    </row>
    <row r="238" spans="1:8" s="18" customFormat="1" ht="16.5" thickBot="1">
      <c r="A238" s="46">
        <v>800</v>
      </c>
      <c r="B238" s="47"/>
      <c r="C238" s="48" t="s">
        <v>424</v>
      </c>
      <c r="D238" s="49">
        <f>+SUM(D239:D240)</f>
        <v>792480000</v>
      </c>
      <c r="E238" s="49">
        <f>+SUM(E239:E240)</f>
        <v>301761309</v>
      </c>
      <c r="F238" s="49">
        <f t="shared" si="1"/>
        <v>490718691</v>
      </c>
      <c r="G238" s="16"/>
      <c r="H238" s="17"/>
    </row>
    <row r="239" spans="1:8" s="18" customFormat="1" ht="42.75">
      <c r="A239" s="79"/>
      <c r="B239" s="80">
        <v>840</v>
      </c>
      <c r="C239" s="81" t="s">
        <v>425</v>
      </c>
      <c r="D239" s="82">
        <v>15000000</v>
      </c>
      <c r="E239" s="82">
        <v>0</v>
      </c>
      <c r="F239" s="82">
        <f t="shared" si="1"/>
        <v>15000000</v>
      </c>
      <c r="G239" s="16"/>
      <c r="H239" s="17"/>
    </row>
    <row r="240" spans="1:8" s="18" customFormat="1" ht="43.5" thickBot="1">
      <c r="A240" s="74"/>
      <c r="B240" s="75">
        <v>850</v>
      </c>
      <c r="C240" s="76" t="s">
        <v>426</v>
      </c>
      <c r="D240" s="77">
        <v>777480000</v>
      </c>
      <c r="E240" s="77">
        <v>301761309</v>
      </c>
      <c r="F240" s="77">
        <f t="shared" si="1"/>
        <v>475718691</v>
      </c>
      <c r="G240" s="16"/>
      <c r="H240" s="17"/>
    </row>
    <row r="241" spans="1:8" s="18" customFormat="1" ht="16.5" thickBot="1">
      <c r="A241" s="46">
        <v>900</v>
      </c>
      <c r="B241" s="47"/>
      <c r="C241" s="48" t="s">
        <v>427</v>
      </c>
      <c r="D241" s="49">
        <f t="shared" ref="D241:E241" si="2">+SUM(D242)</f>
        <v>841223359</v>
      </c>
      <c r="E241" s="49">
        <f t="shared" si="2"/>
        <v>258596713</v>
      </c>
      <c r="F241" s="49">
        <f t="shared" si="1"/>
        <v>582626646</v>
      </c>
      <c r="G241" s="16"/>
      <c r="H241" s="17"/>
    </row>
    <row r="242" spans="1:8" s="18" customFormat="1" ht="43.5" thickBot="1">
      <c r="A242" s="83"/>
      <c r="B242" s="75">
        <v>910</v>
      </c>
      <c r="C242" s="76" t="s">
        <v>428</v>
      </c>
      <c r="D242" s="77">
        <v>841223359</v>
      </c>
      <c r="E242" s="77">
        <v>258596713</v>
      </c>
      <c r="F242" s="77">
        <f t="shared" si="1"/>
        <v>582626646</v>
      </c>
      <c r="G242" s="16"/>
      <c r="H242" s="17"/>
    </row>
    <row r="243" spans="1:8" s="18" customFormat="1" ht="16.5" thickBot="1">
      <c r="A243" s="133" t="s">
        <v>429</v>
      </c>
      <c r="B243" s="134"/>
      <c r="C243" s="135"/>
      <c r="D243" s="85">
        <f>D209+D215+D224+D232+D238+D241</f>
        <v>82824598319</v>
      </c>
      <c r="E243" s="86">
        <f>E209+E215+E224+E232+E238+E241</f>
        <v>50067033984</v>
      </c>
      <c r="F243" s="87">
        <f>F209+F215+F224+F232+F238+F241</f>
        <v>32757564335</v>
      </c>
      <c r="G243" s="16"/>
      <c r="H243" s="17"/>
    </row>
    <row r="244" spans="1:8" s="18" customFormat="1" ht="15.75">
      <c r="A244" s="16"/>
      <c r="B244" s="16"/>
      <c r="C244" s="16"/>
      <c r="D244" s="16"/>
      <c r="E244" s="16"/>
      <c r="F244" s="16"/>
      <c r="G244" s="16"/>
      <c r="H244" s="17"/>
    </row>
    <row r="245" spans="1:8" s="18" customFormat="1" ht="15.75">
      <c r="A245" s="16"/>
      <c r="B245" s="16"/>
      <c r="C245" s="16"/>
      <c r="D245" s="16"/>
      <c r="E245" s="16"/>
      <c r="F245" s="16"/>
      <c r="G245" s="16"/>
      <c r="H245" s="17"/>
    </row>
    <row r="246" spans="1:8" ht="28.5" customHeight="1">
      <c r="A246" s="186" t="s">
        <v>47</v>
      </c>
      <c r="B246" s="186"/>
      <c r="C246" s="186"/>
      <c r="D246" s="186"/>
      <c r="E246" s="186"/>
      <c r="F246" s="186"/>
      <c r="G246" s="186"/>
      <c r="H246" s="6"/>
    </row>
    <row r="247" spans="1:8" ht="42.75" customHeight="1">
      <c r="A247" s="8" t="s">
        <v>15</v>
      </c>
      <c r="B247" s="8" t="s">
        <v>48</v>
      </c>
      <c r="C247" s="8" t="s">
        <v>49</v>
      </c>
      <c r="D247" s="185" t="s">
        <v>50</v>
      </c>
      <c r="E247" s="185"/>
      <c r="F247" s="185"/>
      <c r="G247" s="13" t="s">
        <v>51</v>
      </c>
      <c r="H247" s="6"/>
    </row>
    <row r="248" spans="1:8" ht="114.75" customHeight="1">
      <c r="A248" s="35">
        <v>44722</v>
      </c>
      <c r="B248" s="9" t="s">
        <v>124</v>
      </c>
      <c r="C248" s="9" t="s">
        <v>125</v>
      </c>
      <c r="D248" s="187" t="s">
        <v>143</v>
      </c>
      <c r="E248" s="187"/>
      <c r="F248" s="187"/>
      <c r="G248" s="54" t="s">
        <v>136</v>
      </c>
      <c r="H248" s="6"/>
    </row>
    <row r="249" spans="1:8" ht="68.25" customHeight="1">
      <c r="A249" s="35">
        <v>44652</v>
      </c>
      <c r="B249" s="9" t="s">
        <v>127</v>
      </c>
      <c r="C249" s="9" t="s">
        <v>125</v>
      </c>
      <c r="D249" s="188" t="s">
        <v>130</v>
      </c>
      <c r="E249" s="189"/>
      <c r="F249" s="190"/>
      <c r="G249" s="54" t="s">
        <v>128</v>
      </c>
      <c r="H249" s="6"/>
    </row>
    <row r="250" spans="1:8" ht="129.75" customHeight="1">
      <c r="A250" s="35">
        <v>44652</v>
      </c>
      <c r="B250" s="9" t="s">
        <v>126</v>
      </c>
      <c r="C250" s="37">
        <v>119273268</v>
      </c>
      <c r="D250" s="188" t="s">
        <v>144</v>
      </c>
      <c r="E250" s="189"/>
      <c r="F250" s="190"/>
      <c r="G250" s="54" t="s">
        <v>132</v>
      </c>
      <c r="H250" s="6"/>
    </row>
    <row r="251" spans="1:8" s="18" customFormat="1" ht="15.75">
      <c r="A251" s="16"/>
      <c r="B251" s="16"/>
      <c r="C251" s="16"/>
      <c r="D251" s="16"/>
      <c r="E251" s="16"/>
      <c r="F251" s="16"/>
      <c r="G251" s="16"/>
      <c r="H251" s="17"/>
    </row>
    <row r="252" spans="1:8" s="18" customFormat="1" ht="15.75">
      <c r="A252" s="16"/>
      <c r="B252" s="16"/>
      <c r="C252" s="16"/>
      <c r="D252" s="16"/>
      <c r="E252" s="16"/>
      <c r="F252" s="16"/>
      <c r="G252" s="16"/>
      <c r="H252" s="17"/>
    </row>
    <row r="253" spans="1:8" ht="18.75">
      <c r="A253" s="192" t="s">
        <v>82</v>
      </c>
      <c r="B253" s="192"/>
      <c r="C253" s="192"/>
      <c r="D253" s="192"/>
      <c r="E253" s="192"/>
      <c r="F253" s="192"/>
      <c r="G253" s="192"/>
      <c r="H253" s="6"/>
    </row>
    <row r="254" spans="1:8" ht="15.75">
      <c r="A254" s="143" t="s">
        <v>52</v>
      </c>
      <c r="B254" s="143"/>
      <c r="C254" s="143"/>
      <c r="D254" s="143"/>
      <c r="E254" s="143"/>
      <c r="F254" s="143"/>
      <c r="G254" s="143"/>
      <c r="H254" s="6"/>
    </row>
    <row r="255" spans="1:8" ht="31.5">
      <c r="A255" s="8" t="s">
        <v>22</v>
      </c>
      <c r="B255" s="8" t="s">
        <v>53</v>
      </c>
      <c r="C255" s="185" t="s">
        <v>23</v>
      </c>
      <c r="D255" s="185"/>
      <c r="E255" s="185" t="s">
        <v>54</v>
      </c>
      <c r="F255" s="185"/>
      <c r="G255" s="8" t="s">
        <v>55</v>
      </c>
      <c r="H255" s="6"/>
    </row>
    <row r="256" spans="1:8" ht="96" customHeight="1">
      <c r="A256" s="59">
        <v>1</v>
      </c>
      <c r="B256" s="60" t="s">
        <v>149</v>
      </c>
      <c r="C256" s="225" t="s">
        <v>153</v>
      </c>
      <c r="D256" s="226"/>
      <c r="E256" s="227" t="s">
        <v>148</v>
      </c>
      <c r="F256" s="228"/>
      <c r="G256" s="50" t="s">
        <v>157</v>
      </c>
      <c r="H256" s="6"/>
    </row>
    <row r="257" spans="1:8" ht="106.5" customHeight="1">
      <c r="A257" s="59">
        <v>2</v>
      </c>
      <c r="B257" s="60" t="s">
        <v>150</v>
      </c>
      <c r="C257" s="225" t="s">
        <v>154</v>
      </c>
      <c r="D257" s="226"/>
      <c r="E257" s="227" t="s">
        <v>148</v>
      </c>
      <c r="F257" s="228"/>
      <c r="G257" s="54" t="s">
        <v>158</v>
      </c>
      <c r="H257" s="6"/>
    </row>
    <row r="258" spans="1:8" ht="147" customHeight="1">
      <c r="A258" s="59">
        <v>3</v>
      </c>
      <c r="B258" s="60" t="s">
        <v>151</v>
      </c>
      <c r="C258" s="225" t="s">
        <v>155</v>
      </c>
      <c r="D258" s="226"/>
      <c r="E258" s="227" t="s">
        <v>148</v>
      </c>
      <c r="F258" s="228"/>
      <c r="G258" s="54" t="s">
        <v>159</v>
      </c>
      <c r="H258" s="6"/>
    </row>
    <row r="259" spans="1:8" ht="131.25" customHeight="1">
      <c r="A259" s="39">
        <v>4</v>
      </c>
      <c r="B259" s="40" t="s">
        <v>152</v>
      </c>
      <c r="C259" s="225" t="s">
        <v>156</v>
      </c>
      <c r="D259" s="226"/>
      <c r="E259" s="215" t="s">
        <v>148</v>
      </c>
      <c r="F259" s="216"/>
      <c r="G259" s="84" t="s">
        <v>152</v>
      </c>
      <c r="H259" s="6"/>
    </row>
    <row r="260" spans="1:8" s="18" customFormat="1" ht="15.75">
      <c r="A260" s="16"/>
      <c r="B260" s="16"/>
      <c r="C260" s="16"/>
      <c r="D260" s="16"/>
      <c r="E260" s="16"/>
      <c r="F260" s="16"/>
      <c r="G260" s="16"/>
      <c r="H260" s="17"/>
    </row>
    <row r="261" spans="1:8" ht="15.75">
      <c r="A261" s="229" t="s">
        <v>56</v>
      </c>
      <c r="B261" s="230"/>
      <c r="C261" s="230"/>
      <c r="D261" s="230"/>
      <c r="E261" s="230"/>
      <c r="F261" s="230"/>
      <c r="G261" s="231"/>
      <c r="H261" s="6"/>
    </row>
    <row r="262" spans="1:8" ht="34.5" customHeight="1">
      <c r="A262" s="232" t="s">
        <v>57</v>
      </c>
      <c r="B262" s="233"/>
      <c r="C262" s="8" t="s">
        <v>58</v>
      </c>
      <c r="D262" s="196" t="s">
        <v>59</v>
      </c>
      <c r="E262" s="198"/>
      <c r="F262" s="8" t="s">
        <v>51</v>
      </c>
      <c r="G262" s="13" t="s">
        <v>60</v>
      </c>
      <c r="H262" s="6"/>
    </row>
    <row r="263" spans="1:8" ht="86.25" customHeight="1">
      <c r="A263" s="238" t="s">
        <v>160</v>
      </c>
      <c r="B263" s="239"/>
      <c r="C263" s="234" t="s">
        <v>149</v>
      </c>
      <c r="D263" s="236" t="s">
        <v>162</v>
      </c>
      <c r="E263" s="237"/>
      <c r="F263" s="61" t="s">
        <v>164</v>
      </c>
      <c r="G263" s="54" t="s">
        <v>166</v>
      </c>
      <c r="H263" s="6"/>
    </row>
    <row r="264" spans="1:8" ht="99" customHeight="1">
      <c r="A264" s="240"/>
      <c r="B264" s="241"/>
      <c r="C264" s="235"/>
      <c r="D264" s="236" t="s">
        <v>163</v>
      </c>
      <c r="E264" s="237"/>
      <c r="F264" s="61" t="s">
        <v>165</v>
      </c>
      <c r="G264" s="51" t="s">
        <v>167</v>
      </c>
      <c r="H264" s="6"/>
    </row>
    <row r="265" spans="1:8" ht="84" customHeight="1">
      <c r="A265" s="238" t="s">
        <v>161</v>
      </c>
      <c r="B265" s="239"/>
      <c r="C265" s="9" t="s">
        <v>149</v>
      </c>
      <c r="D265" s="145" t="s">
        <v>168</v>
      </c>
      <c r="E265" s="146"/>
      <c r="F265" s="61" t="s">
        <v>123</v>
      </c>
      <c r="G265" s="54" t="s">
        <v>170</v>
      </c>
      <c r="H265" s="6"/>
    </row>
    <row r="266" spans="1:8" ht="110.25" customHeight="1">
      <c r="A266" s="240"/>
      <c r="B266" s="241"/>
      <c r="C266" s="56" t="s">
        <v>149</v>
      </c>
      <c r="D266" s="145" t="s">
        <v>169</v>
      </c>
      <c r="E266" s="146"/>
      <c r="F266" s="61" t="s">
        <v>123</v>
      </c>
      <c r="G266" s="51" t="s">
        <v>171</v>
      </c>
      <c r="H266" s="6"/>
    </row>
    <row r="267" spans="1:8" ht="15.75">
      <c r="A267" s="14"/>
      <c r="B267" s="14"/>
      <c r="C267" s="14"/>
      <c r="D267" s="14"/>
      <c r="E267" s="6"/>
      <c r="F267" s="6"/>
      <c r="G267" s="6"/>
      <c r="H267" s="6"/>
    </row>
    <row r="268" spans="1:8" ht="15.75">
      <c r="A268" s="143" t="s">
        <v>61</v>
      </c>
      <c r="B268" s="143"/>
      <c r="C268" s="143"/>
      <c r="D268" s="143"/>
      <c r="E268" s="143"/>
      <c r="F268" s="143"/>
      <c r="G268" s="143"/>
      <c r="H268" s="6"/>
    </row>
    <row r="269" spans="1:8" ht="15.75">
      <c r="A269" s="8" t="s">
        <v>62</v>
      </c>
      <c r="B269" s="8" t="s">
        <v>63</v>
      </c>
      <c r="C269" s="185" t="s">
        <v>23</v>
      </c>
      <c r="D269" s="185"/>
      <c r="E269" s="8" t="s">
        <v>64</v>
      </c>
      <c r="F269" s="185" t="s">
        <v>90</v>
      </c>
      <c r="G269" s="185"/>
      <c r="H269" s="6"/>
    </row>
    <row r="270" spans="1:8" ht="32.25" customHeight="1">
      <c r="A270" s="9">
        <v>13085</v>
      </c>
      <c r="B270" s="33">
        <v>44579</v>
      </c>
      <c r="C270" s="145" t="s">
        <v>184</v>
      </c>
      <c r="D270" s="146"/>
      <c r="E270" s="9" t="s">
        <v>185</v>
      </c>
      <c r="F270" s="118" t="s">
        <v>123</v>
      </c>
      <c r="G270" s="127"/>
      <c r="H270" s="6"/>
    </row>
    <row r="271" spans="1:8" ht="30.75" customHeight="1">
      <c r="A271" s="9">
        <v>13222</v>
      </c>
      <c r="B271" s="33">
        <v>44607</v>
      </c>
      <c r="C271" s="145" t="s">
        <v>184</v>
      </c>
      <c r="D271" s="146"/>
      <c r="E271" s="9" t="s">
        <v>185</v>
      </c>
      <c r="F271" s="118" t="s">
        <v>123</v>
      </c>
      <c r="G271" s="127"/>
      <c r="H271" s="6"/>
    </row>
    <row r="272" spans="1:8" ht="30.75" customHeight="1">
      <c r="A272" s="57">
        <v>13239</v>
      </c>
      <c r="B272" s="32">
        <v>44610</v>
      </c>
      <c r="C272" s="145" t="s">
        <v>184</v>
      </c>
      <c r="D272" s="146"/>
      <c r="E272" s="9" t="s">
        <v>185</v>
      </c>
      <c r="F272" s="118" t="s">
        <v>123</v>
      </c>
      <c r="G272" s="127"/>
      <c r="H272" s="6"/>
    </row>
    <row r="273" spans="1:8" ht="30.75" customHeight="1">
      <c r="A273" s="58">
        <v>13266</v>
      </c>
      <c r="B273" s="32">
        <v>44616</v>
      </c>
      <c r="C273" s="145" t="s">
        <v>184</v>
      </c>
      <c r="D273" s="146"/>
      <c r="E273" s="9" t="s">
        <v>185</v>
      </c>
      <c r="F273" s="118" t="s">
        <v>123</v>
      </c>
      <c r="G273" s="127"/>
      <c r="H273" s="6"/>
    </row>
    <row r="274" spans="1:8" ht="30.75" customHeight="1">
      <c r="A274" s="57">
        <v>13373</v>
      </c>
      <c r="B274" s="32">
        <v>44634</v>
      </c>
      <c r="C274" s="145" t="s">
        <v>184</v>
      </c>
      <c r="D274" s="146"/>
      <c r="E274" s="9" t="s">
        <v>185</v>
      </c>
      <c r="F274" s="118" t="s">
        <v>123</v>
      </c>
      <c r="G274" s="127"/>
      <c r="H274" s="6"/>
    </row>
    <row r="275" spans="1:8" ht="30.75" customHeight="1">
      <c r="A275" s="57">
        <v>13381</v>
      </c>
      <c r="B275" s="32">
        <v>44637</v>
      </c>
      <c r="C275" s="145" t="s">
        <v>184</v>
      </c>
      <c r="D275" s="146"/>
      <c r="E275" s="9" t="s">
        <v>186</v>
      </c>
      <c r="F275" s="118" t="s">
        <v>123</v>
      </c>
      <c r="G275" s="127"/>
      <c r="H275" s="6"/>
    </row>
    <row r="276" spans="1:8" ht="30.75" customHeight="1">
      <c r="A276" s="9">
        <v>13404</v>
      </c>
      <c r="B276" s="33">
        <v>44648</v>
      </c>
      <c r="C276" s="145" t="s">
        <v>184</v>
      </c>
      <c r="D276" s="146"/>
      <c r="E276" s="9" t="s">
        <v>185</v>
      </c>
      <c r="F276" s="118" t="s">
        <v>123</v>
      </c>
      <c r="G276" s="127"/>
      <c r="H276" s="6"/>
    </row>
    <row r="277" spans="1:8" ht="30.75" customHeight="1">
      <c r="A277" s="9">
        <v>13405</v>
      </c>
      <c r="B277" s="33">
        <v>44648</v>
      </c>
      <c r="C277" s="145" t="s">
        <v>184</v>
      </c>
      <c r="D277" s="146"/>
      <c r="E277" s="9" t="s">
        <v>185</v>
      </c>
      <c r="F277" s="118" t="s">
        <v>123</v>
      </c>
      <c r="G277" s="127"/>
      <c r="H277" s="6"/>
    </row>
    <row r="278" spans="1:8" ht="30.75" customHeight="1">
      <c r="A278" s="57">
        <v>13432</v>
      </c>
      <c r="B278" s="32">
        <v>44651</v>
      </c>
      <c r="C278" s="145" t="s">
        <v>187</v>
      </c>
      <c r="D278" s="146"/>
      <c r="E278" s="9" t="s">
        <v>185</v>
      </c>
      <c r="F278" s="118" t="s">
        <v>123</v>
      </c>
      <c r="G278" s="127"/>
      <c r="H278" s="6"/>
    </row>
    <row r="279" spans="1:8" ht="30.75" customHeight="1">
      <c r="A279" s="58">
        <v>13430</v>
      </c>
      <c r="B279" s="32">
        <v>44651</v>
      </c>
      <c r="C279" s="145" t="s">
        <v>188</v>
      </c>
      <c r="D279" s="146"/>
      <c r="E279" s="9" t="s">
        <v>189</v>
      </c>
      <c r="F279" s="118" t="s">
        <v>123</v>
      </c>
      <c r="G279" s="127"/>
      <c r="H279" s="6"/>
    </row>
    <row r="280" spans="1:8" ht="30.75" customHeight="1">
      <c r="A280" s="57">
        <v>13431</v>
      </c>
      <c r="B280" s="32">
        <v>44677</v>
      </c>
      <c r="C280" s="145" t="s">
        <v>184</v>
      </c>
      <c r="D280" s="146"/>
      <c r="E280" s="9" t="s">
        <v>185</v>
      </c>
      <c r="F280" s="118" t="s">
        <v>123</v>
      </c>
      <c r="G280" s="127"/>
      <c r="H280" s="6"/>
    </row>
    <row r="281" spans="1:8" ht="30.75" customHeight="1">
      <c r="A281" s="57">
        <v>13530</v>
      </c>
      <c r="B281" s="32">
        <v>44677</v>
      </c>
      <c r="C281" s="145" t="s">
        <v>184</v>
      </c>
      <c r="D281" s="146"/>
      <c r="E281" s="9" t="s">
        <v>185</v>
      </c>
      <c r="F281" s="118" t="s">
        <v>123</v>
      </c>
      <c r="G281" s="127"/>
      <c r="H281" s="6"/>
    </row>
    <row r="282" spans="1:8" ht="30.75" customHeight="1">
      <c r="A282" s="9">
        <v>13608</v>
      </c>
      <c r="B282" s="33">
        <v>44702</v>
      </c>
      <c r="C282" s="145" t="s">
        <v>188</v>
      </c>
      <c r="D282" s="146"/>
      <c r="E282" s="9" t="s">
        <v>189</v>
      </c>
      <c r="F282" s="118" t="s">
        <v>123</v>
      </c>
      <c r="G282" s="127"/>
      <c r="H282" s="6"/>
    </row>
    <row r="283" spans="1:8" ht="30.75" customHeight="1">
      <c r="A283" s="9">
        <v>13626</v>
      </c>
      <c r="B283" s="33">
        <v>44706</v>
      </c>
      <c r="C283" s="145" t="s">
        <v>188</v>
      </c>
      <c r="D283" s="146"/>
      <c r="E283" s="9" t="s">
        <v>189</v>
      </c>
      <c r="F283" s="118" t="s">
        <v>123</v>
      </c>
      <c r="G283" s="127"/>
      <c r="H283" s="6"/>
    </row>
    <row r="284" spans="1:8" ht="30.75" customHeight="1">
      <c r="A284" s="57">
        <v>13644</v>
      </c>
      <c r="B284" s="32">
        <v>44710</v>
      </c>
      <c r="C284" s="145" t="s">
        <v>190</v>
      </c>
      <c r="D284" s="146"/>
      <c r="E284" s="9" t="s">
        <v>185</v>
      </c>
      <c r="F284" s="118" t="s">
        <v>123</v>
      </c>
      <c r="G284" s="127"/>
      <c r="H284" s="6"/>
    </row>
    <row r="285" spans="1:8" ht="30.75" customHeight="1">
      <c r="A285" s="58">
        <v>13680</v>
      </c>
      <c r="B285" s="32">
        <v>44718</v>
      </c>
      <c r="C285" s="145" t="s">
        <v>183</v>
      </c>
      <c r="D285" s="146"/>
      <c r="E285" s="9" t="s">
        <v>185</v>
      </c>
      <c r="F285" s="118" t="s">
        <v>123</v>
      </c>
      <c r="G285" s="127"/>
      <c r="H285" s="6"/>
    </row>
    <row r="286" spans="1:8" ht="30.75" customHeight="1">
      <c r="A286" s="57">
        <v>13725</v>
      </c>
      <c r="B286" s="32">
        <v>44727</v>
      </c>
      <c r="C286" s="145" t="s">
        <v>184</v>
      </c>
      <c r="D286" s="146"/>
      <c r="E286" s="9" t="s">
        <v>185</v>
      </c>
      <c r="F286" s="118" t="s">
        <v>123</v>
      </c>
      <c r="G286" s="127"/>
      <c r="H286" s="6"/>
    </row>
    <row r="287" spans="1:8" ht="30.75" customHeight="1">
      <c r="A287" s="57">
        <v>13766</v>
      </c>
      <c r="B287" s="32">
        <v>44736</v>
      </c>
      <c r="C287" s="145" t="s">
        <v>191</v>
      </c>
      <c r="D287" s="146"/>
      <c r="E287" s="9" t="s">
        <v>189</v>
      </c>
      <c r="F287" s="118" t="s">
        <v>123</v>
      </c>
      <c r="G287" s="127"/>
      <c r="H287" s="6"/>
    </row>
    <row r="288" spans="1:8" ht="30.75" customHeight="1">
      <c r="A288" s="9">
        <v>13768</v>
      </c>
      <c r="B288" s="33">
        <v>44738</v>
      </c>
      <c r="C288" s="145" t="s">
        <v>190</v>
      </c>
      <c r="D288" s="146"/>
      <c r="E288" s="9" t="s">
        <v>185</v>
      </c>
      <c r="F288" s="118" t="s">
        <v>123</v>
      </c>
      <c r="G288" s="127"/>
      <c r="H288" s="6"/>
    </row>
    <row r="289" spans="1:8" ht="30.75" customHeight="1">
      <c r="A289" s="9">
        <v>13775</v>
      </c>
      <c r="B289" s="33">
        <v>44740</v>
      </c>
      <c r="C289" s="145" t="s">
        <v>188</v>
      </c>
      <c r="D289" s="146"/>
      <c r="E289" s="9" t="s">
        <v>186</v>
      </c>
      <c r="F289" s="118" t="s">
        <v>123</v>
      </c>
      <c r="G289" s="127"/>
      <c r="H289" s="6"/>
    </row>
    <row r="290" spans="1:8" ht="30.75" customHeight="1">
      <c r="A290" s="57">
        <v>13784</v>
      </c>
      <c r="B290" s="32">
        <v>44742</v>
      </c>
      <c r="C290" s="145" t="s">
        <v>192</v>
      </c>
      <c r="D290" s="146"/>
      <c r="E290" s="9" t="s">
        <v>185</v>
      </c>
      <c r="F290" s="118" t="s">
        <v>123</v>
      </c>
      <c r="G290" s="127"/>
      <c r="H290" s="6"/>
    </row>
    <row r="291" spans="1:8" ht="30.75" customHeight="1">
      <c r="A291" s="58">
        <v>13789</v>
      </c>
      <c r="B291" s="32">
        <v>44742</v>
      </c>
      <c r="C291" s="145" t="s">
        <v>193</v>
      </c>
      <c r="D291" s="146"/>
      <c r="E291" s="9" t="s">
        <v>185</v>
      </c>
      <c r="F291" s="118" t="s">
        <v>123</v>
      </c>
      <c r="G291" s="127"/>
      <c r="H291" s="6"/>
    </row>
    <row r="292" spans="1:8" ht="30.75" customHeight="1">
      <c r="A292" s="57">
        <v>13809</v>
      </c>
      <c r="B292" s="32">
        <v>44747</v>
      </c>
      <c r="C292" s="145" t="s">
        <v>192</v>
      </c>
      <c r="D292" s="146"/>
      <c r="E292" s="9" t="s">
        <v>185</v>
      </c>
      <c r="F292" s="118" t="s">
        <v>123</v>
      </c>
      <c r="G292" s="127"/>
      <c r="H292" s="6"/>
    </row>
    <row r="293" spans="1:8" ht="30.75" customHeight="1">
      <c r="A293" s="57">
        <v>13825</v>
      </c>
      <c r="B293" s="32">
        <v>44749</v>
      </c>
      <c r="C293" s="145" t="s">
        <v>194</v>
      </c>
      <c r="D293" s="146"/>
      <c r="E293" s="9" t="s">
        <v>189</v>
      </c>
      <c r="F293" s="118" t="s">
        <v>123</v>
      </c>
      <c r="G293" s="127"/>
      <c r="H293" s="6"/>
    </row>
    <row r="294" spans="1:8" ht="30.75" customHeight="1">
      <c r="A294" s="9">
        <v>13902</v>
      </c>
      <c r="B294" s="33">
        <v>44766</v>
      </c>
      <c r="C294" s="145" t="s">
        <v>195</v>
      </c>
      <c r="D294" s="146"/>
      <c r="E294" s="9" t="s">
        <v>185</v>
      </c>
      <c r="F294" s="118" t="s">
        <v>123</v>
      </c>
      <c r="G294" s="127"/>
      <c r="H294" s="6"/>
    </row>
    <row r="295" spans="1:8" ht="30.75" customHeight="1">
      <c r="A295" s="9">
        <v>13906</v>
      </c>
      <c r="B295" s="33">
        <v>44767</v>
      </c>
      <c r="C295" s="145" t="s">
        <v>196</v>
      </c>
      <c r="D295" s="146"/>
      <c r="E295" s="9" t="s">
        <v>185</v>
      </c>
      <c r="F295" s="118" t="s">
        <v>123</v>
      </c>
      <c r="G295" s="127"/>
      <c r="H295" s="6"/>
    </row>
    <row r="296" spans="1:8" ht="30.75" customHeight="1">
      <c r="A296" s="57">
        <v>13914</v>
      </c>
      <c r="B296" s="32">
        <v>44767</v>
      </c>
      <c r="C296" s="145" t="s">
        <v>190</v>
      </c>
      <c r="D296" s="146"/>
      <c r="E296" s="9" t="s">
        <v>185</v>
      </c>
      <c r="F296" s="118" t="s">
        <v>123</v>
      </c>
      <c r="G296" s="127"/>
      <c r="H296" s="6"/>
    </row>
    <row r="297" spans="1:8" ht="30.75" customHeight="1">
      <c r="A297" s="58">
        <v>13922</v>
      </c>
      <c r="B297" s="32">
        <v>44768</v>
      </c>
      <c r="C297" s="145" t="s">
        <v>184</v>
      </c>
      <c r="D297" s="146"/>
      <c r="E297" s="9" t="s">
        <v>185</v>
      </c>
      <c r="F297" s="118" t="s">
        <v>123</v>
      </c>
      <c r="G297" s="127"/>
      <c r="H297" s="6"/>
    </row>
    <row r="298" spans="1:8" ht="30.75" customHeight="1">
      <c r="A298" s="57">
        <v>13934</v>
      </c>
      <c r="B298" s="32">
        <v>44770</v>
      </c>
      <c r="C298" s="145" t="s">
        <v>184</v>
      </c>
      <c r="D298" s="146"/>
      <c r="E298" s="9" t="s">
        <v>185</v>
      </c>
      <c r="F298" s="118" t="s">
        <v>123</v>
      </c>
      <c r="G298" s="127"/>
      <c r="H298" s="6"/>
    </row>
    <row r="299" spans="1:8" ht="30.75" customHeight="1">
      <c r="A299" s="57">
        <v>13935</v>
      </c>
      <c r="B299" s="32">
        <v>44771</v>
      </c>
      <c r="C299" s="145" t="s">
        <v>197</v>
      </c>
      <c r="D299" s="146"/>
      <c r="E299" s="9" t="s">
        <v>185</v>
      </c>
      <c r="F299" s="118" t="s">
        <v>123</v>
      </c>
      <c r="G299" s="127"/>
      <c r="H299" s="6"/>
    </row>
    <row r="300" spans="1:8" ht="30.75" customHeight="1">
      <c r="A300" s="9">
        <v>13965</v>
      </c>
      <c r="B300" s="33">
        <v>44777</v>
      </c>
      <c r="C300" s="145" t="s">
        <v>184</v>
      </c>
      <c r="D300" s="146"/>
      <c r="E300" s="9" t="s">
        <v>185</v>
      </c>
      <c r="F300" s="118" t="s">
        <v>123</v>
      </c>
      <c r="G300" s="127"/>
      <c r="H300" s="6"/>
    </row>
    <row r="301" spans="1:8" ht="30.75" customHeight="1">
      <c r="A301" s="9">
        <v>13966</v>
      </c>
      <c r="B301" s="33">
        <v>44777</v>
      </c>
      <c r="C301" s="145" t="s">
        <v>184</v>
      </c>
      <c r="D301" s="146"/>
      <c r="E301" s="9" t="s">
        <v>185</v>
      </c>
      <c r="F301" s="118" t="s">
        <v>123</v>
      </c>
      <c r="G301" s="127"/>
      <c r="H301" s="6"/>
    </row>
    <row r="302" spans="1:8" ht="30.75" customHeight="1">
      <c r="A302" s="57">
        <v>13959</v>
      </c>
      <c r="B302" s="32">
        <v>44777</v>
      </c>
      <c r="C302" s="145" t="s">
        <v>184</v>
      </c>
      <c r="D302" s="146"/>
      <c r="E302" s="9" t="s">
        <v>185</v>
      </c>
      <c r="F302" s="118" t="s">
        <v>123</v>
      </c>
      <c r="G302" s="127"/>
      <c r="H302" s="6"/>
    </row>
    <row r="303" spans="1:8" ht="30.75" customHeight="1">
      <c r="A303" s="58">
        <v>13987</v>
      </c>
      <c r="B303" s="32">
        <v>44783</v>
      </c>
      <c r="C303" s="145" t="s">
        <v>198</v>
      </c>
      <c r="D303" s="146"/>
      <c r="E303" s="9" t="s">
        <v>185</v>
      </c>
      <c r="F303" s="118" t="s">
        <v>123</v>
      </c>
      <c r="G303" s="127"/>
      <c r="H303" s="6"/>
    </row>
    <row r="304" spans="1:8" ht="30.75" customHeight="1">
      <c r="A304" s="57">
        <v>13993</v>
      </c>
      <c r="B304" s="32">
        <v>44784</v>
      </c>
      <c r="C304" s="145" t="s">
        <v>188</v>
      </c>
      <c r="D304" s="146"/>
      <c r="E304" s="9" t="s">
        <v>185</v>
      </c>
      <c r="F304" s="118" t="s">
        <v>123</v>
      </c>
      <c r="G304" s="127"/>
      <c r="H304" s="6"/>
    </row>
    <row r="305" spans="1:8" ht="30.75" customHeight="1">
      <c r="A305" s="57">
        <v>13992</v>
      </c>
      <c r="B305" s="32">
        <v>44784</v>
      </c>
      <c r="C305" s="145" t="s">
        <v>197</v>
      </c>
      <c r="D305" s="146"/>
      <c r="E305" s="9" t="s">
        <v>186</v>
      </c>
      <c r="F305" s="118" t="s">
        <v>123</v>
      </c>
      <c r="G305" s="127"/>
      <c r="H305" s="6"/>
    </row>
    <row r="306" spans="1:8" ht="30.75" customHeight="1">
      <c r="A306" s="9">
        <v>13991</v>
      </c>
      <c r="B306" s="33">
        <v>44784</v>
      </c>
      <c r="C306" s="145" t="s">
        <v>198</v>
      </c>
      <c r="D306" s="146"/>
      <c r="E306" s="9" t="s">
        <v>185</v>
      </c>
      <c r="F306" s="118" t="s">
        <v>123</v>
      </c>
      <c r="G306" s="127"/>
      <c r="H306" s="6"/>
    </row>
    <row r="307" spans="1:8" ht="30.75" customHeight="1">
      <c r="A307" s="9">
        <v>14005</v>
      </c>
      <c r="B307" s="33">
        <v>44789</v>
      </c>
      <c r="C307" s="145" t="s">
        <v>184</v>
      </c>
      <c r="D307" s="146"/>
      <c r="E307" s="9" t="s">
        <v>185</v>
      </c>
      <c r="F307" s="118" t="s">
        <v>123</v>
      </c>
      <c r="G307" s="127"/>
      <c r="H307" s="6"/>
    </row>
    <row r="308" spans="1:8" ht="30.75" customHeight="1">
      <c r="A308" s="57">
        <v>14114</v>
      </c>
      <c r="B308" s="32">
        <v>44809</v>
      </c>
      <c r="C308" s="145" t="s">
        <v>184</v>
      </c>
      <c r="D308" s="146"/>
      <c r="E308" s="9" t="s">
        <v>185</v>
      </c>
      <c r="F308" s="118" t="s">
        <v>123</v>
      </c>
      <c r="G308" s="127"/>
      <c r="H308" s="6"/>
    </row>
    <row r="309" spans="1:8" ht="30.75" customHeight="1">
      <c r="A309" s="58">
        <v>14115</v>
      </c>
      <c r="B309" s="32">
        <v>44809</v>
      </c>
      <c r="C309" s="145" t="s">
        <v>184</v>
      </c>
      <c r="D309" s="146"/>
      <c r="E309" s="9" t="s">
        <v>185</v>
      </c>
      <c r="F309" s="118" t="s">
        <v>123</v>
      </c>
      <c r="G309" s="127"/>
      <c r="H309" s="6"/>
    </row>
    <row r="310" spans="1:8" ht="30.75" customHeight="1">
      <c r="A310" s="57">
        <v>14116</v>
      </c>
      <c r="B310" s="32">
        <v>44809</v>
      </c>
      <c r="C310" s="145" t="s">
        <v>188</v>
      </c>
      <c r="D310" s="146"/>
      <c r="E310" s="9" t="s">
        <v>185</v>
      </c>
      <c r="F310" s="118" t="s">
        <v>123</v>
      </c>
      <c r="G310" s="127"/>
      <c r="H310" s="6"/>
    </row>
    <row r="311" spans="1:8" ht="30.75" customHeight="1">
      <c r="A311" s="57">
        <v>14120</v>
      </c>
      <c r="B311" s="32">
        <v>44810</v>
      </c>
      <c r="C311" s="145" t="s">
        <v>184</v>
      </c>
      <c r="D311" s="146"/>
      <c r="E311" s="9" t="s">
        <v>189</v>
      </c>
      <c r="F311" s="118" t="s">
        <v>123</v>
      </c>
      <c r="G311" s="127"/>
      <c r="H311" s="6"/>
    </row>
    <row r="312" spans="1:8" ht="30.75" customHeight="1">
      <c r="A312" s="9">
        <v>14131</v>
      </c>
      <c r="B312" s="33">
        <v>44811</v>
      </c>
      <c r="C312" s="145" t="s">
        <v>192</v>
      </c>
      <c r="D312" s="146"/>
      <c r="E312" s="9" t="s">
        <v>185</v>
      </c>
      <c r="F312" s="118" t="s">
        <v>123</v>
      </c>
      <c r="G312" s="127"/>
      <c r="H312" s="6"/>
    </row>
    <row r="313" spans="1:8" ht="30.75" customHeight="1">
      <c r="A313" s="9">
        <v>14153</v>
      </c>
      <c r="B313" s="33">
        <v>44816</v>
      </c>
      <c r="C313" s="145" t="s">
        <v>199</v>
      </c>
      <c r="D313" s="146"/>
      <c r="E313" s="9" t="s">
        <v>185</v>
      </c>
      <c r="F313" s="118" t="s">
        <v>123</v>
      </c>
      <c r="G313" s="127"/>
      <c r="H313" s="6"/>
    </row>
    <row r="314" spans="1:8" ht="30.75" customHeight="1">
      <c r="A314" s="57">
        <v>14143</v>
      </c>
      <c r="B314" s="32">
        <v>44814</v>
      </c>
      <c r="C314" s="145" t="s">
        <v>184</v>
      </c>
      <c r="D314" s="146"/>
      <c r="E314" s="9" t="s">
        <v>189</v>
      </c>
      <c r="F314" s="118" t="s">
        <v>123</v>
      </c>
      <c r="G314" s="127"/>
      <c r="H314" s="6"/>
    </row>
    <row r="315" spans="1:8" ht="30.75" customHeight="1">
      <c r="A315" s="58">
        <v>14183</v>
      </c>
      <c r="B315" s="32">
        <v>44820</v>
      </c>
      <c r="C315" s="145" t="s">
        <v>188</v>
      </c>
      <c r="D315" s="146"/>
      <c r="E315" s="9" t="s">
        <v>186</v>
      </c>
      <c r="F315" s="118" t="s">
        <v>123</v>
      </c>
      <c r="G315" s="127"/>
      <c r="H315" s="6"/>
    </row>
    <row r="316" spans="1:8" ht="30.75" customHeight="1">
      <c r="A316" s="57">
        <v>14202</v>
      </c>
      <c r="B316" s="32">
        <v>44826</v>
      </c>
      <c r="C316" s="145" t="s">
        <v>188</v>
      </c>
      <c r="D316" s="146"/>
      <c r="E316" s="9" t="s">
        <v>189</v>
      </c>
      <c r="F316" s="118" t="s">
        <v>123</v>
      </c>
      <c r="G316" s="127"/>
      <c r="H316" s="6"/>
    </row>
    <row r="317" spans="1:8" ht="30.75" customHeight="1">
      <c r="A317" s="57">
        <v>14231</v>
      </c>
      <c r="B317" s="32">
        <v>44832</v>
      </c>
      <c r="C317" s="145" t="s">
        <v>190</v>
      </c>
      <c r="D317" s="146"/>
      <c r="E317" s="9" t="s">
        <v>189</v>
      </c>
      <c r="F317" s="118" t="s">
        <v>123</v>
      </c>
      <c r="G317" s="127"/>
      <c r="H317" s="6"/>
    </row>
    <row r="318" spans="1:8" ht="30.75" customHeight="1">
      <c r="A318" s="9">
        <v>14378</v>
      </c>
      <c r="B318" s="33">
        <v>44863</v>
      </c>
      <c r="C318" s="145" t="s">
        <v>184</v>
      </c>
      <c r="D318" s="146"/>
      <c r="E318" s="9" t="s">
        <v>185</v>
      </c>
      <c r="F318" s="118" t="s">
        <v>123</v>
      </c>
      <c r="G318" s="127"/>
      <c r="H318" s="6"/>
    </row>
    <row r="319" spans="1:8" ht="30.75" customHeight="1">
      <c r="A319" s="9">
        <v>14381</v>
      </c>
      <c r="B319" s="33">
        <v>44865</v>
      </c>
      <c r="C319" s="145" t="s">
        <v>184</v>
      </c>
      <c r="D319" s="146"/>
      <c r="E319" s="9" t="s">
        <v>185</v>
      </c>
      <c r="F319" s="118" t="s">
        <v>123</v>
      </c>
      <c r="G319" s="127"/>
      <c r="H319" s="6"/>
    </row>
    <row r="320" spans="1:8" ht="30.75" customHeight="1">
      <c r="A320" s="57">
        <v>14443</v>
      </c>
      <c r="B320" s="32">
        <v>44875</v>
      </c>
      <c r="C320" s="145" t="s">
        <v>200</v>
      </c>
      <c r="D320" s="146"/>
      <c r="E320" s="9" t="s">
        <v>185</v>
      </c>
      <c r="F320" s="118" t="s">
        <v>123</v>
      </c>
      <c r="G320" s="127"/>
      <c r="H320" s="6"/>
    </row>
    <row r="321" spans="1:8" ht="30.75" customHeight="1">
      <c r="A321" s="58">
        <v>14462</v>
      </c>
      <c r="B321" s="32">
        <v>44879</v>
      </c>
      <c r="C321" s="145" t="s">
        <v>184</v>
      </c>
      <c r="D321" s="146"/>
      <c r="E321" s="9" t="s">
        <v>185</v>
      </c>
      <c r="F321" s="118" t="s">
        <v>123</v>
      </c>
      <c r="G321" s="127"/>
      <c r="H321" s="6"/>
    </row>
    <row r="322" spans="1:8" ht="30.75" customHeight="1">
      <c r="A322" s="57">
        <v>14475</v>
      </c>
      <c r="B322" s="32">
        <v>44881</v>
      </c>
      <c r="C322" s="145" t="s">
        <v>184</v>
      </c>
      <c r="D322" s="146"/>
      <c r="E322" s="9" t="s">
        <v>186</v>
      </c>
      <c r="F322" s="118" t="s">
        <v>123</v>
      </c>
      <c r="G322" s="127"/>
      <c r="H322" s="6"/>
    </row>
    <row r="323" spans="1:8" ht="30.75" customHeight="1">
      <c r="A323" s="57">
        <v>14541</v>
      </c>
      <c r="B323" s="32">
        <v>44895</v>
      </c>
      <c r="C323" s="145" t="s">
        <v>184</v>
      </c>
      <c r="D323" s="146"/>
      <c r="E323" s="9" t="s">
        <v>185</v>
      </c>
      <c r="F323" s="118" t="s">
        <v>123</v>
      </c>
      <c r="G323" s="127"/>
      <c r="H323" s="6"/>
    </row>
    <row r="324" spans="1:8" ht="30.75" customHeight="1">
      <c r="A324" s="9">
        <v>14600</v>
      </c>
      <c r="B324" s="33">
        <v>44908</v>
      </c>
      <c r="C324" s="145" t="s">
        <v>184</v>
      </c>
      <c r="D324" s="146"/>
      <c r="E324" s="9" t="s">
        <v>185</v>
      </c>
      <c r="F324" s="118" t="s">
        <v>123</v>
      </c>
      <c r="G324" s="127"/>
      <c r="H324" s="6"/>
    </row>
    <row r="325" spans="1:8" ht="30.75" customHeight="1">
      <c r="A325" s="9">
        <v>14592</v>
      </c>
      <c r="B325" s="33">
        <v>44907</v>
      </c>
      <c r="C325" s="145" t="s">
        <v>184</v>
      </c>
      <c r="D325" s="146"/>
      <c r="E325" s="9" t="s">
        <v>201</v>
      </c>
      <c r="F325" s="118" t="s">
        <v>123</v>
      </c>
      <c r="G325" s="127"/>
      <c r="H325" s="6"/>
    </row>
    <row r="326" spans="1:8" ht="30.75" customHeight="1">
      <c r="A326" s="57">
        <v>14666</v>
      </c>
      <c r="B326" s="32">
        <v>44924</v>
      </c>
      <c r="C326" s="145" t="s">
        <v>184</v>
      </c>
      <c r="D326" s="146"/>
      <c r="E326" s="9" t="s">
        <v>201</v>
      </c>
      <c r="F326" s="118" t="s">
        <v>123</v>
      </c>
      <c r="G326" s="127"/>
      <c r="H326" s="6"/>
    </row>
    <row r="327" spans="1:8" ht="30.75" customHeight="1">
      <c r="A327" s="58">
        <v>14660</v>
      </c>
      <c r="B327" s="32">
        <v>44925</v>
      </c>
      <c r="C327" s="145" t="s">
        <v>182</v>
      </c>
      <c r="D327" s="146"/>
      <c r="E327" s="9" t="s">
        <v>201</v>
      </c>
      <c r="F327" s="118" t="s">
        <v>123</v>
      </c>
      <c r="G327" s="127"/>
      <c r="H327" s="6"/>
    </row>
    <row r="328" spans="1:8" s="18" customFormat="1" ht="15.75" customHeight="1">
      <c r="A328" s="16"/>
      <c r="B328" s="16"/>
      <c r="C328" s="16"/>
      <c r="D328" s="16"/>
      <c r="E328" s="16"/>
      <c r="F328" s="16"/>
      <c r="G328" s="16"/>
      <c r="H328" s="17"/>
    </row>
    <row r="329" spans="1:8" ht="15.75" customHeight="1">
      <c r="A329" s="211" t="s">
        <v>83</v>
      </c>
      <c r="B329" s="211"/>
      <c r="C329" s="211"/>
      <c r="D329" s="211"/>
      <c r="E329" s="211"/>
      <c r="F329" s="211"/>
      <c r="G329" s="211"/>
      <c r="H329" s="6"/>
    </row>
    <row r="330" spans="1:8" ht="15.75" customHeight="1">
      <c r="A330" s="212" t="s">
        <v>65</v>
      </c>
      <c r="B330" s="213"/>
      <c r="C330" s="213"/>
      <c r="D330" s="213"/>
      <c r="E330" s="213"/>
      <c r="F330" s="213"/>
      <c r="G330" s="214"/>
      <c r="H330" s="6"/>
    </row>
    <row r="331" spans="1:8" ht="15.75">
      <c r="A331" s="112" t="s">
        <v>66</v>
      </c>
      <c r="B331" s="112"/>
      <c r="C331" s="112"/>
      <c r="D331" s="112"/>
      <c r="E331" s="112"/>
      <c r="F331" s="112"/>
      <c r="G331" s="112"/>
      <c r="H331" s="6"/>
    </row>
    <row r="332" spans="1:8" ht="15.75">
      <c r="A332" s="11" t="s">
        <v>91</v>
      </c>
      <c r="B332" s="2" t="s">
        <v>88</v>
      </c>
      <c r="C332" s="113" t="s">
        <v>23</v>
      </c>
      <c r="D332" s="113"/>
      <c r="E332" s="113"/>
      <c r="F332" s="114" t="s">
        <v>67</v>
      </c>
      <c r="G332" s="114"/>
      <c r="H332" s="6"/>
    </row>
    <row r="333" spans="1:8" ht="15.75">
      <c r="A333" s="109">
        <v>3</v>
      </c>
      <c r="B333" s="32">
        <v>44617</v>
      </c>
      <c r="C333" s="124" t="s">
        <v>447</v>
      </c>
      <c r="D333" s="124"/>
      <c r="E333" s="124"/>
      <c r="F333" s="118" t="s">
        <v>448</v>
      </c>
      <c r="G333" s="125"/>
      <c r="H333" s="6"/>
    </row>
    <row r="334" spans="1:8" ht="15.75">
      <c r="A334" s="109">
        <v>6</v>
      </c>
      <c r="B334" s="32">
        <v>44726</v>
      </c>
      <c r="C334" s="120" t="s">
        <v>449</v>
      </c>
      <c r="D334" s="120"/>
      <c r="E334" s="120"/>
      <c r="F334" s="118" t="s">
        <v>450</v>
      </c>
      <c r="G334" s="125"/>
      <c r="H334" s="6"/>
    </row>
    <row r="335" spans="1:8" ht="15.75" customHeight="1">
      <c r="A335" s="109">
        <v>11</v>
      </c>
      <c r="B335" s="32">
        <v>44894</v>
      </c>
      <c r="C335" s="120" t="s">
        <v>451</v>
      </c>
      <c r="D335" s="120"/>
      <c r="E335" s="120"/>
      <c r="F335" s="118" t="s">
        <v>452</v>
      </c>
      <c r="G335" s="125"/>
      <c r="H335" s="6"/>
    </row>
    <row r="336" spans="1:8" ht="18.75" customHeight="1">
      <c r="A336" s="109">
        <v>15</v>
      </c>
      <c r="B336" s="32">
        <v>44907</v>
      </c>
      <c r="C336" s="120" t="s">
        <v>453</v>
      </c>
      <c r="D336" s="120"/>
      <c r="E336" s="120"/>
      <c r="F336" s="118" t="s">
        <v>454</v>
      </c>
      <c r="G336" s="125"/>
      <c r="H336" s="6"/>
    </row>
    <row r="337" spans="1:8" ht="15.75" customHeight="1">
      <c r="A337" s="10"/>
      <c r="B337" s="6"/>
      <c r="C337" s="6"/>
      <c r="D337" s="6"/>
      <c r="E337" s="6"/>
      <c r="F337" s="6"/>
      <c r="G337" s="6"/>
      <c r="H337" s="6"/>
    </row>
    <row r="338" spans="1:8" ht="15.75" customHeight="1">
      <c r="A338" s="112" t="s">
        <v>455</v>
      </c>
      <c r="B338" s="112"/>
      <c r="C338" s="112"/>
      <c r="D338" s="112"/>
      <c r="E338" s="112"/>
      <c r="F338" s="112"/>
      <c r="G338" s="112"/>
      <c r="H338" s="6"/>
    </row>
    <row r="339" spans="1:8" ht="15.75" customHeight="1">
      <c r="A339" s="11" t="s">
        <v>91</v>
      </c>
      <c r="B339" s="2" t="s">
        <v>88</v>
      </c>
      <c r="C339" s="113" t="s">
        <v>23</v>
      </c>
      <c r="D339" s="113"/>
      <c r="E339" s="113"/>
      <c r="F339" s="114" t="s">
        <v>67</v>
      </c>
      <c r="G339" s="114"/>
      <c r="H339" s="6"/>
    </row>
    <row r="340" spans="1:8" ht="33" customHeight="1">
      <c r="A340" s="109">
        <v>5</v>
      </c>
      <c r="B340" s="32">
        <v>44778</v>
      </c>
      <c r="C340" s="120" t="s">
        <v>456</v>
      </c>
      <c r="D340" s="120"/>
      <c r="E340" s="120"/>
      <c r="F340" s="122" t="s">
        <v>457</v>
      </c>
      <c r="G340" s="126"/>
      <c r="H340" s="6"/>
    </row>
    <row r="341" spans="1:8" ht="32.25" customHeight="1">
      <c r="A341" s="91">
        <v>7</v>
      </c>
      <c r="B341" s="32">
        <v>44872</v>
      </c>
      <c r="C341" s="120" t="s">
        <v>458</v>
      </c>
      <c r="D341" s="120"/>
      <c r="E341" s="120"/>
      <c r="F341" s="118" t="s">
        <v>459</v>
      </c>
      <c r="G341" s="121"/>
      <c r="H341" s="6"/>
    </row>
    <row r="342" spans="1:8" ht="15.75" customHeight="1">
      <c r="A342" s="10"/>
      <c r="B342" s="6"/>
      <c r="C342" s="6"/>
      <c r="D342" s="6"/>
      <c r="E342" s="6"/>
      <c r="F342" s="6"/>
      <c r="G342" s="6"/>
      <c r="H342" s="6"/>
    </row>
    <row r="343" spans="1:8" ht="15.75">
      <c r="A343" s="112" t="s">
        <v>133</v>
      </c>
      <c r="B343" s="112"/>
      <c r="C343" s="112"/>
      <c r="D343" s="112"/>
      <c r="E343" s="112"/>
      <c r="F343" s="112"/>
      <c r="G343" s="112"/>
      <c r="H343" s="6"/>
    </row>
    <row r="344" spans="1:8" ht="15.75" customHeight="1">
      <c r="A344" s="11" t="s">
        <v>91</v>
      </c>
      <c r="B344" s="2" t="s">
        <v>88</v>
      </c>
      <c r="C344" s="113" t="s">
        <v>23</v>
      </c>
      <c r="D344" s="113"/>
      <c r="E344" s="113"/>
      <c r="F344" s="114" t="s">
        <v>67</v>
      </c>
      <c r="G344" s="114"/>
      <c r="H344" s="6"/>
    </row>
    <row r="345" spans="1:8" ht="33" customHeight="1">
      <c r="A345" s="91">
        <v>2</v>
      </c>
      <c r="B345" s="110">
        <v>44592</v>
      </c>
      <c r="C345" s="120" t="s">
        <v>460</v>
      </c>
      <c r="D345" s="120"/>
      <c r="E345" s="120"/>
      <c r="F345" s="118" t="s">
        <v>461</v>
      </c>
      <c r="G345" s="121"/>
      <c r="H345" s="6"/>
    </row>
    <row r="346" spans="1:8" ht="38.25" customHeight="1">
      <c r="A346" s="109">
        <v>4</v>
      </c>
      <c r="B346" s="32">
        <v>44701</v>
      </c>
      <c r="C346" s="115" t="s">
        <v>462</v>
      </c>
      <c r="D346" s="116"/>
      <c r="E346" s="117"/>
      <c r="F346" s="118" t="s">
        <v>463</v>
      </c>
      <c r="G346" s="121"/>
      <c r="H346" s="6"/>
    </row>
    <row r="347" spans="1:8" ht="33" customHeight="1">
      <c r="A347" s="109">
        <v>9</v>
      </c>
      <c r="B347" s="32">
        <v>44909</v>
      </c>
      <c r="C347" s="115" t="s">
        <v>464</v>
      </c>
      <c r="D347" s="116"/>
      <c r="E347" s="117"/>
      <c r="F347" s="118" t="s">
        <v>465</v>
      </c>
      <c r="G347" s="119"/>
      <c r="H347" s="6"/>
    </row>
    <row r="348" spans="1:8" ht="31.5" customHeight="1">
      <c r="A348" s="109">
        <v>10</v>
      </c>
      <c r="B348" s="32">
        <v>44760</v>
      </c>
      <c r="C348" s="115" t="s">
        <v>466</v>
      </c>
      <c r="D348" s="116"/>
      <c r="E348" s="117"/>
      <c r="F348" s="122" t="s">
        <v>467</v>
      </c>
      <c r="G348" s="123"/>
      <c r="H348" s="6"/>
    </row>
    <row r="349" spans="1:8" ht="32.25" customHeight="1">
      <c r="A349" s="91">
        <v>12</v>
      </c>
      <c r="B349" s="32">
        <v>44924</v>
      </c>
      <c r="C349" s="115" t="s">
        <v>468</v>
      </c>
      <c r="D349" s="116"/>
      <c r="E349" s="117"/>
      <c r="F349" s="118" t="s">
        <v>469</v>
      </c>
      <c r="G349" s="121"/>
      <c r="H349" s="6"/>
    </row>
    <row r="350" spans="1:8" ht="19.5" customHeight="1">
      <c r="A350" s="91">
        <v>16</v>
      </c>
      <c r="B350" s="32">
        <v>44923</v>
      </c>
      <c r="C350" s="115" t="s">
        <v>470</v>
      </c>
      <c r="D350" s="116"/>
      <c r="E350" s="117"/>
      <c r="F350" s="118" t="s">
        <v>471</v>
      </c>
      <c r="G350" s="121"/>
      <c r="H350" s="6"/>
    </row>
    <row r="351" spans="1:8" ht="15.75">
      <c r="A351" s="10"/>
      <c r="B351" s="6"/>
      <c r="C351" s="25"/>
      <c r="D351" s="25"/>
      <c r="E351" s="25"/>
      <c r="F351" s="38"/>
      <c r="G351" s="38"/>
      <c r="H351" s="6"/>
    </row>
    <row r="352" spans="1:8" ht="15.75">
      <c r="A352" s="112" t="s">
        <v>472</v>
      </c>
      <c r="B352" s="112"/>
      <c r="C352" s="112"/>
      <c r="D352" s="112"/>
      <c r="E352" s="112"/>
      <c r="F352" s="112"/>
      <c r="G352" s="112"/>
      <c r="H352" s="6"/>
    </row>
    <row r="353" spans="1:8" ht="15.75">
      <c r="A353" s="11" t="s">
        <v>91</v>
      </c>
      <c r="B353" s="2" t="s">
        <v>88</v>
      </c>
      <c r="C353" s="113" t="s">
        <v>23</v>
      </c>
      <c r="D353" s="113"/>
      <c r="E353" s="113"/>
      <c r="F353" s="114" t="s">
        <v>67</v>
      </c>
      <c r="G353" s="114"/>
      <c r="H353" s="6"/>
    </row>
    <row r="354" spans="1:8" ht="48.75" customHeight="1">
      <c r="A354" s="9">
        <v>1</v>
      </c>
      <c r="B354" s="32">
        <v>44581</v>
      </c>
      <c r="C354" s="115" t="s">
        <v>473</v>
      </c>
      <c r="D354" s="116"/>
      <c r="E354" s="117"/>
      <c r="F354" s="118" t="s">
        <v>474</v>
      </c>
      <c r="G354" s="119"/>
      <c r="H354" s="6"/>
    </row>
    <row r="355" spans="1:8" ht="50.25" customHeight="1">
      <c r="A355" s="9">
        <v>8</v>
      </c>
      <c r="B355" s="32">
        <v>44740</v>
      </c>
      <c r="C355" s="115" t="s">
        <v>475</v>
      </c>
      <c r="D355" s="116"/>
      <c r="E355" s="117"/>
      <c r="F355" s="118" t="s">
        <v>476</v>
      </c>
      <c r="G355" s="119"/>
      <c r="H355" s="6"/>
    </row>
    <row r="356" spans="1:8" ht="15.75">
      <c r="A356" s="10"/>
      <c r="B356" s="6"/>
      <c r="C356" s="25"/>
      <c r="D356" s="25"/>
      <c r="E356" s="25"/>
      <c r="F356" s="38"/>
      <c r="G356" s="38"/>
      <c r="H356" s="6"/>
    </row>
    <row r="357" spans="1:8" ht="15.75">
      <c r="A357" s="112" t="s">
        <v>68</v>
      </c>
      <c r="B357" s="112"/>
      <c r="C357" s="112"/>
      <c r="D357" s="112"/>
      <c r="E357" s="112"/>
      <c r="F357" s="112"/>
      <c r="G357" s="112"/>
      <c r="H357" s="6"/>
    </row>
    <row r="358" spans="1:8" ht="15.75">
      <c r="A358" s="11" t="s">
        <v>91</v>
      </c>
      <c r="B358" s="2" t="s">
        <v>88</v>
      </c>
      <c r="C358" s="113" t="s">
        <v>23</v>
      </c>
      <c r="D358" s="113"/>
      <c r="E358" s="113"/>
      <c r="F358" s="114" t="s">
        <v>67</v>
      </c>
      <c r="G358" s="114"/>
      <c r="H358" s="6"/>
    </row>
    <row r="359" spans="1:8" ht="29.25" customHeight="1">
      <c r="A359" s="9" t="s">
        <v>477</v>
      </c>
      <c r="B359" s="111">
        <v>44713</v>
      </c>
      <c r="C359" s="124" t="s">
        <v>478</v>
      </c>
      <c r="D359" s="124"/>
      <c r="E359" s="124"/>
      <c r="F359" s="118" t="s">
        <v>479</v>
      </c>
      <c r="G359" s="119"/>
      <c r="H359" s="6"/>
    </row>
    <row r="360" spans="1:8" ht="36" customHeight="1">
      <c r="A360" s="9" t="s">
        <v>480</v>
      </c>
      <c r="B360" s="111">
        <v>44805</v>
      </c>
      <c r="C360" s="120" t="s">
        <v>481</v>
      </c>
      <c r="D360" s="120"/>
      <c r="E360" s="120"/>
      <c r="F360" s="118" t="s">
        <v>482</v>
      </c>
      <c r="G360" s="119"/>
      <c r="H360" s="36"/>
    </row>
    <row r="361" spans="1:8" ht="17.25" customHeight="1">
      <c r="A361" s="10"/>
      <c r="B361" s="6"/>
      <c r="C361" s="6"/>
      <c r="D361" s="6"/>
      <c r="E361" s="6"/>
      <c r="F361" s="6"/>
      <c r="G361" s="6"/>
      <c r="H361" s="6"/>
    </row>
    <row r="362" spans="1:8" ht="15" customHeight="1">
      <c r="A362" s="112" t="s">
        <v>69</v>
      </c>
      <c r="B362" s="112"/>
      <c r="C362" s="112"/>
      <c r="D362" s="112"/>
      <c r="E362" s="112"/>
      <c r="F362" s="112"/>
      <c r="G362" s="112"/>
      <c r="H362" s="6"/>
    </row>
    <row r="363" spans="1:8" ht="15.75">
      <c r="A363" s="11" t="s">
        <v>91</v>
      </c>
      <c r="B363" s="2" t="s">
        <v>88</v>
      </c>
      <c r="C363" s="113" t="s">
        <v>23</v>
      </c>
      <c r="D363" s="113"/>
      <c r="E363" s="113"/>
      <c r="F363" s="114" t="s">
        <v>67</v>
      </c>
      <c r="G363" s="114"/>
      <c r="H363" s="6"/>
    </row>
    <row r="364" spans="1:8" ht="28.5" customHeight="1">
      <c r="A364" s="9">
        <v>14</v>
      </c>
      <c r="B364" s="32">
        <v>44923</v>
      </c>
      <c r="C364" s="115" t="s">
        <v>483</v>
      </c>
      <c r="D364" s="116"/>
      <c r="E364" s="117"/>
      <c r="F364" s="118" t="s">
        <v>484</v>
      </c>
      <c r="G364" s="119"/>
      <c r="H364" s="6"/>
    </row>
    <row r="365" spans="1:8" ht="12.75" customHeight="1">
      <c r="A365" s="31"/>
      <c r="B365" s="32"/>
      <c r="C365" s="193"/>
      <c r="D365" s="193"/>
      <c r="E365" s="193"/>
      <c r="F365" s="210"/>
      <c r="G365" s="210"/>
      <c r="H365" s="6"/>
    </row>
    <row r="366" spans="1:8" ht="21.75" customHeight="1">
      <c r="A366" s="10"/>
      <c r="B366" s="6"/>
      <c r="C366" s="6"/>
      <c r="D366" s="6"/>
      <c r="E366" s="6"/>
      <c r="F366" s="6"/>
      <c r="G366" s="6"/>
      <c r="H366" s="6"/>
    </row>
    <row r="367" spans="1:8" ht="15.75">
      <c r="A367" s="112" t="s">
        <v>70</v>
      </c>
      <c r="B367" s="112"/>
      <c r="C367" s="112"/>
      <c r="D367" s="112"/>
      <c r="E367" s="112"/>
      <c r="F367" s="112"/>
      <c r="G367" s="112"/>
      <c r="H367" s="6"/>
    </row>
    <row r="368" spans="1:8" ht="15.75">
      <c r="A368" s="15" t="s">
        <v>3</v>
      </c>
      <c r="B368" s="2" t="s">
        <v>88</v>
      </c>
      <c r="C368" s="113" t="s">
        <v>71</v>
      </c>
      <c r="D368" s="113"/>
      <c r="E368" s="113"/>
      <c r="F368" s="114" t="s">
        <v>72</v>
      </c>
      <c r="G368" s="114"/>
      <c r="H368" s="6"/>
    </row>
    <row r="369" spans="1:8" ht="15.75">
      <c r="A369" s="91">
        <v>13</v>
      </c>
      <c r="B369" s="32">
        <v>44873</v>
      </c>
      <c r="C369" s="115" t="s">
        <v>485</v>
      </c>
      <c r="D369" s="116"/>
      <c r="E369" s="117"/>
      <c r="F369" s="222" t="s">
        <v>486</v>
      </c>
      <c r="G369" s="223"/>
      <c r="H369" s="6"/>
    </row>
    <row r="370" spans="1:8" ht="15.75">
      <c r="A370" s="31"/>
      <c r="B370" s="32"/>
      <c r="C370" s="217"/>
      <c r="D370" s="218"/>
      <c r="E370" s="219"/>
      <c r="F370" s="220"/>
      <c r="G370" s="221"/>
      <c r="H370" s="6"/>
    </row>
    <row r="371" spans="1:8" ht="22.5" customHeight="1">
      <c r="A371" s="10"/>
      <c r="B371" s="6"/>
      <c r="C371" s="6"/>
      <c r="D371" s="6"/>
      <c r="E371" s="6"/>
      <c r="F371" s="6"/>
      <c r="G371" s="6"/>
      <c r="H371" s="6"/>
    </row>
    <row r="372" spans="1:8" ht="21.75" customHeight="1">
      <c r="A372" s="224" t="s">
        <v>73</v>
      </c>
      <c r="B372" s="224"/>
      <c r="C372" s="224"/>
      <c r="D372" s="224"/>
      <c r="E372" s="224"/>
      <c r="F372" s="224"/>
      <c r="G372" s="224"/>
      <c r="H372" s="6"/>
    </row>
    <row r="373" spans="1:8" ht="25.5" customHeight="1">
      <c r="A373" s="112" t="s">
        <v>74</v>
      </c>
      <c r="B373" s="112"/>
      <c r="C373" s="112"/>
      <c r="D373" s="113" t="s">
        <v>77</v>
      </c>
      <c r="E373" s="113"/>
      <c r="F373" s="113"/>
      <c r="G373" s="113"/>
      <c r="H373" s="6"/>
    </row>
    <row r="374" spans="1:8" ht="66.75" customHeight="1">
      <c r="A374" s="242" t="s">
        <v>487</v>
      </c>
      <c r="B374" s="242"/>
      <c r="C374" s="242"/>
      <c r="D374" s="193">
        <v>1.36</v>
      </c>
      <c r="E374" s="193"/>
      <c r="F374" s="193"/>
      <c r="G374" s="193"/>
    </row>
    <row r="375" spans="1:8" ht="89.25" customHeight="1">
      <c r="A375" s="243" t="s">
        <v>488</v>
      </c>
      <c r="B375" s="244"/>
      <c r="C375" s="244"/>
      <c r="D375" s="244"/>
      <c r="E375" s="244"/>
      <c r="F375" s="244"/>
      <c r="G375" s="244"/>
    </row>
    <row r="376" spans="1:8" ht="15.75">
      <c r="A376" s="10"/>
      <c r="B376" s="6"/>
      <c r="C376" s="6"/>
      <c r="D376" s="6"/>
      <c r="E376" s="6"/>
      <c r="F376" s="6"/>
      <c r="G376" s="6"/>
    </row>
  </sheetData>
  <mergeCells count="322">
    <mergeCell ref="F319:G319"/>
    <mergeCell ref="F320:G320"/>
    <mergeCell ref="F321:G321"/>
    <mergeCell ref="F322:G322"/>
    <mergeCell ref="F323:G323"/>
    <mergeCell ref="F324:G324"/>
    <mergeCell ref="F325:G325"/>
    <mergeCell ref="F326:G326"/>
    <mergeCell ref="F327:G327"/>
    <mergeCell ref="C326:D326"/>
    <mergeCell ref="C327:D327"/>
    <mergeCell ref="F296:G296"/>
    <mergeCell ref="F297:G297"/>
    <mergeCell ref="F298:G298"/>
    <mergeCell ref="F299:G299"/>
    <mergeCell ref="F300:G300"/>
    <mergeCell ref="F301:G301"/>
    <mergeCell ref="F302:G302"/>
    <mergeCell ref="F303:G303"/>
    <mergeCell ref="F304:G304"/>
    <mergeCell ref="F305:G305"/>
    <mergeCell ref="F306:G306"/>
    <mergeCell ref="F307:G307"/>
    <mergeCell ref="F308:G308"/>
    <mergeCell ref="F309:G309"/>
    <mergeCell ref="F310:G310"/>
    <mergeCell ref="F316:G316"/>
    <mergeCell ref="F317:G317"/>
    <mergeCell ref="F318:G318"/>
    <mergeCell ref="C317:D317"/>
    <mergeCell ref="C318:D318"/>
    <mergeCell ref="C319:D319"/>
    <mergeCell ref="C320:D320"/>
    <mergeCell ref="C323:D323"/>
    <mergeCell ref="C324:D324"/>
    <mergeCell ref="C325:D325"/>
    <mergeCell ref="C303:D303"/>
    <mergeCell ref="C304:D304"/>
    <mergeCell ref="C305:D305"/>
    <mergeCell ref="C306:D306"/>
    <mergeCell ref="C307:D307"/>
    <mergeCell ref="C308:D308"/>
    <mergeCell ref="C309:D309"/>
    <mergeCell ref="C310:D310"/>
    <mergeCell ref="C316:D316"/>
    <mergeCell ref="C314:D314"/>
    <mergeCell ref="C315:D315"/>
    <mergeCell ref="C296:D296"/>
    <mergeCell ref="C297:D297"/>
    <mergeCell ref="C298:D298"/>
    <mergeCell ref="C299:D299"/>
    <mergeCell ref="C300:D300"/>
    <mergeCell ref="C301:D301"/>
    <mergeCell ref="C302:D302"/>
    <mergeCell ref="C321:D321"/>
    <mergeCell ref="C322:D322"/>
    <mergeCell ref="C291:D291"/>
    <mergeCell ref="F291:G291"/>
    <mergeCell ref="C292:D292"/>
    <mergeCell ref="F292:G292"/>
    <mergeCell ref="C293:D293"/>
    <mergeCell ref="F293:G293"/>
    <mergeCell ref="C294:D294"/>
    <mergeCell ref="F294:G294"/>
    <mergeCell ref="C295:D295"/>
    <mergeCell ref="F295:G295"/>
    <mergeCell ref="C286:D286"/>
    <mergeCell ref="F286:G286"/>
    <mergeCell ref="C287:D287"/>
    <mergeCell ref="F287:G287"/>
    <mergeCell ref="C288:D288"/>
    <mergeCell ref="F288:G288"/>
    <mergeCell ref="C289:D289"/>
    <mergeCell ref="F289:G289"/>
    <mergeCell ref="C290:D290"/>
    <mergeCell ref="F290:G290"/>
    <mergeCell ref="C281:D281"/>
    <mergeCell ref="F281:G281"/>
    <mergeCell ref="C282:D282"/>
    <mergeCell ref="F282:G282"/>
    <mergeCell ref="C283:D283"/>
    <mergeCell ref="F283:G283"/>
    <mergeCell ref="C284:D284"/>
    <mergeCell ref="F284:G284"/>
    <mergeCell ref="C285:D285"/>
    <mergeCell ref="F285:G285"/>
    <mergeCell ref="C276:D276"/>
    <mergeCell ref="F276:G276"/>
    <mergeCell ref="C277:D277"/>
    <mergeCell ref="F277:G277"/>
    <mergeCell ref="C278:D278"/>
    <mergeCell ref="F278:G278"/>
    <mergeCell ref="C279:D279"/>
    <mergeCell ref="F279:G279"/>
    <mergeCell ref="C280:D280"/>
    <mergeCell ref="F280:G280"/>
    <mergeCell ref="E256:F256"/>
    <mergeCell ref="C349:E349"/>
    <mergeCell ref="F349:G349"/>
    <mergeCell ref="A261:G261"/>
    <mergeCell ref="A262:B262"/>
    <mergeCell ref="D262:E262"/>
    <mergeCell ref="C263:C264"/>
    <mergeCell ref="D265:E265"/>
    <mergeCell ref="D263:E263"/>
    <mergeCell ref="F332:G332"/>
    <mergeCell ref="A263:B264"/>
    <mergeCell ref="D264:E264"/>
    <mergeCell ref="A265:B266"/>
    <mergeCell ref="D266:E266"/>
    <mergeCell ref="A268:G268"/>
    <mergeCell ref="C269:D269"/>
    <mergeCell ref="F269:G269"/>
    <mergeCell ref="F270:G270"/>
    <mergeCell ref="C257:D257"/>
    <mergeCell ref="C258:D258"/>
    <mergeCell ref="C259:D259"/>
    <mergeCell ref="E257:F257"/>
    <mergeCell ref="E258:F258"/>
    <mergeCell ref="C275:D275"/>
    <mergeCell ref="A331:G331"/>
    <mergeCell ref="E259:F259"/>
    <mergeCell ref="A375:G375"/>
    <mergeCell ref="D373:G373"/>
    <mergeCell ref="C370:E370"/>
    <mergeCell ref="F370:G370"/>
    <mergeCell ref="A367:G367"/>
    <mergeCell ref="F368:G368"/>
    <mergeCell ref="F369:G369"/>
    <mergeCell ref="C365:E365"/>
    <mergeCell ref="A374:C374"/>
    <mergeCell ref="D374:G374"/>
    <mergeCell ref="A372:G372"/>
    <mergeCell ref="A373:C373"/>
    <mergeCell ref="C368:E368"/>
    <mergeCell ref="C369:E369"/>
    <mergeCell ref="C332:E332"/>
    <mergeCell ref="C336:E336"/>
    <mergeCell ref="F336:G336"/>
    <mergeCell ref="A343:G343"/>
    <mergeCell ref="C344:E344"/>
    <mergeCell ref="C274:D274"/>
    <mergeCell ref="F274:G274"/>
    <mergeCell ref="F275:G275"/>
    <mergeCell ref="F360:G360"/>
    <mergeCell ref="F365:G365"/>
    <mergeCell ref="A362:G362"/>
    <mergeCell ref="C271:D271"/>
    <mergeCell ref="F271:G271"/>
    <mergeCell ref="C359:E359"/>
    <mergeCell ref="F359:G359"/>
    <mergeCell ref="C360:E360"/>
    <mergeCell ref="C363:E363"/>
    <mergeCell ref="F363:G363"/>
    <mergeCell ref="C364:E364"/>
    <mergeCell ref="F364:G364"/>
    <mergeCell ref="A357:G357"/>
    <mergeCell ref="C335:E335"/>
    <mergeCell ref="F335:G335"/>
    <mergeCell ref="A329:G329"/>
    <mergeCell ref="A330:G330"/>
    <mergeCell ref="C358:E358"/>
    <mergeCell ref="F358:G358"/>
    <mergeCell ref="F344:G344"/>
    <mergeCell ref="C350:E350"/>
    <mergeCell ref="F350:G350"/>
    <mergeCell ref="C312:D312"/>
    <mergeCell ref="C313:D313"/>
    <mergeCell ref="A33:D33"/>
    <mergeCell ref="A34:D34"/>
    <mergeCell ref="A35:D35"/>
    <mergeCell ref="A36:D36"/>
    <mergeCell ref="E33:G33"/>
    <mergeCell ref="E34:G34"/>
    <mergeCell ref="E35:G35"/>
    <mergeCell ref="E36:G36"/>
    <mergeCell ref="A77:G77"/>
    <mergeCell ref="A39:G39"/>
    <mergeCell ref="A40:G40"/>
    <mergeCell ref="A41:G41"/>
    <mergeCell ref="A42:G42"/>
    <mergeCell ref="E44:F44"/>
    <mergeCell ref="E45:F45"/>
    <mergeCell ref="E46:F46"/>
    <mergeCell ref="A53:G53"/>
    <mergeCell ref="B54:D54"/>
    <mergeCell ref="E54:G54"/>
    <mergeCell ref="B55:D55"/>
    <mergeCell ref="B50:D50"/>
    <mergeCell ref="E51:G51"/>
    <mergeCell ref="A48:G48"/>
    <mergeCell ref="A49:G49"/>
    <mergeCell ref="A43:G43"/>
    <mergeCell ref="B44:C44"/>
    <mergeCell ref="B45:C45"/>
    <mergeCell ref="B46:C46"/>
    <mergeCell ref="A83:G83"/>
    <mergeCell ref="C255:D255"/>
    <mergeCell ref="E255:F255"/>
    <mergeCell ref="A246:G246"/>
    <mergeCell ref="D247:F247"/>
    <mergeCell ref="D248:F248"/>
    <mergeCell ref="D249:F249"/>
    <mergeCell ref="D250:F250"/>
    <mergeCell ref="A74:G74"/>
    <mergeCell ref="C58:D58"/>
    <mergeCell ref="E58:F58"/>
    <mergeCell ref="C59:D59"/>
    <mergeCell ref="E59:F59"/>
    <mergeCell ref="E70:F70"/>
    <mergeCell ref="A93:G93"/>
    <mergeCell ref="A81:G81"/>
    <mergeCell ref="A253:G253"/>
    <mergeCell ref="A204:G204"/>
    <mergeCell ref="E50:G50"/>
    <mergeCell ref="B51:D51"/>
    <mergeCell ref="A3:G4"/>
    <mergeCell ref="A5:G5"/>
    <mergeCell ref="A8:G8"/>
    <mergeCell ref="A15:G15"/>
    <mergeCell ref="A23:G23"/>
    <mergeCell ref="A24:G24"/>
    <mergeCell ref="F27:G27"/>
    <mergeCell ref="F28:G28"/>
    <mergeCell ref="F29:G29"/>
    <mergeCell ref="D27:E27"/>
    <mergeCell ref="D28:E28"/>
    <mergeCell ref="D29:E29"/>
    <mergeCell ref="A9:G14"/>
    <mergeCell ref="A16:G21"/>
    <mergeCell ref="B25:C25"/>
    <mergeCell ref="D25:E25"/>
    <mergeCell ref="F25:G25"/>
    <mergeCell ref="B26:C26"/>
    <mergeCell ref="D26:E26"/>
    <mergeCell ref="F26:G26"/>
    <mergeCell ref="B27:C27"/>
    <mergeCell ref="B28:C28"/>
    <mergeCell ref="B29:C29"/>
    <mergeCell ref="F32:G32"/>
    <mergeCell ref="F30:G30"/>
    <mergeCell ref="F31:G31"/>
    <mergeCell ref="D30:E30"/>
    <mergeCell ref="D31:E31"/>
    <mergeCell ref="D32:E32"/>
    <mergeCell ref="B30:C30"/>
    <mergeCell ref="B31:C31"/>
    <mergeCell ref="B32:C32"/>
    <mergeCell ref="E55:G55"/>
    <mergeCell ref="C272:D272"/>
    <mergeCell ref="C273:D273"/>
    <mergeCell ref="C311:D311"/>
    <mergeCell ref="F272:G272"/>
    <mergeCell ref="F273:G273"/>
    <mergeCell ref="F311:G311"/>
    <mergeCell ref="B97:B98"/>
    <mergeCell ref="B99:B101"/>
    <mergeCell ref="A57:G57"/>
    <mergeCell ref="A82:B82"/>
    <mergeCell ref="F82:G82"/>
    <mergeCell ref="A85:G85"/>
    <mergeCell ref="E71:F71"/>
    <mergeCell ref="C70:D70"/>
    <mergeCell ref="C71:D71"/>
    <mergeCell ref="E60:F60"/>
    <mergeCell ref="E61:F61"/>
    <mergeCell ref="E62:F62"/>
    <mergeCell ref="E63:F63"/>
    <mergeCell ref="E64:F64"/>
    <mergeCell ref="E65:F65"/>
    <mergeCell ref="C270:D270"/>
    <mergeCell ref="C256:D256"/>
    <mergeCell ref="F312:G312"/>
    <mergeCell ref="F313:G313"/>
    <mergeCell ref="F314:G314"/>
    <mergeCell ref="F315:G315"/>
    <mergeCell ref="C69:D69"/>
    <mergeCell ref="C60:D60"/>
    <mergeCell ref="C61:D61"/>
    <mergeCell ref="C62:D62"/>
    <mergeCell ref="C63:D63"/>
    <mergeCell ref="C64:D64"/>
    <mergeCell ref="C65:D65"/>
    <mergeCell ref="C66:D66"/>
    <mergeCell ref="C67:D67"/>
    <mergeCell ref="C68:D68"/>
    <mergeCell ref="G99:G101"/>
    <mergeCell ref="A243:C243"/>
    <mergeCell ref="A207:F207"/>
    <mergeCell ref="A97:A98"/>
    <mergeCell ref="A99:A101"/>
    <mergeCell ref="E66:F66"/>
    <mergeCell ref="E67:F67"/>
    <mergeCell ref="E68:F68"/>
    <mergeCell ref="E69:F69"/>
    <mergeCell ref="A254:G254"/>
    <mergeCell ref="C333:E333"/>
    <mergeCell ref="C334:E334"/>
    <mergeCell ref="F333:G333"/>
    <mergeCell ref="F334:G334"/>
    <mergeCell ref="A338:G338"/>
    <mergeCell ref="C339:E339"/>
    <mergeCell ref="F339:G339"/>
    <mergeCell ref="C340:E340"/>
    <mergeCell ref="F340:G340"/>
    <mergeCell ref="A352:G352"/>
    <mergeCell ref="C353:E353"/>
    <mergeCell ref="F353:G353"/>
    <mergeCell ref="C354:E354"/>
    <mergeCell ref="F354:G354"/>
    <mergeCell ref="C355:E355"/>
    <mergeCell ref="F355:G355"/>
    <mergeCell ref="C341:E341"/>
    <mergeCell ref="F341:G341"/>
    <mergeCell ref="F345:G345"/>
    <mergeCell ref="F346:G346"/>
    <mergeCell ref="F347:G347"/>
    <mergeCell ref="F348:G348"/>
    <mergeCell ref="C345:E345"/>
    <mergeCell ref="C346:E346"/>
    <mergeCell ref="C347:E347"/>
    <mergeCell ref="C348:E348"/>
  </mergeCells>
  <phoneticPr fontId="19" type="noConversion"/>
  <hyperlinks>
    <hyperlink ref="A24:G24" r:id="rId1" location="pdfviewer" display="Resolución INTN 133/2020. Conformación del Comité de Rendicion de Cuentas del INTN"/>
    <hyperlink ref="A41:G41" r:id="rId2" location="pdfviewer" display="Resolución INTN 075/2022. Que aprueba el Plan de Rendición de Cuentas del INTN 2022"/>
    <hyperlink ref="A43:G43" r:id="rId3" display="Plan de Rendición de Cuentas al Ciudadano del INTN 2022"/>
    <hyperlink ref="E51:G51" r:id="rId4" display="Publicación de Calificación al INTN de la SFP"/>
    <hyperlink ref="E55:G55" r:id="rId5" display="Nivel de Cumplimiento de la Ley 5282/14"/>
    <hyperlink ref="G45" r:id="rId6" location="pdfviewer"/>
    <hyperlink ref="G46" r:id="rId7" location="pdfviewer"/>
    <hyperlink ref="G59" r:id="rId8" location="!/estadisticas/burbujas"/>
    <hyperlink ref="G260" r:id="rId9" display="Instagram INTN"/>
    <hyperlink ref="G261" r:id="rId10" display="Google INTN. Apartado de negocios"/>
    <hyperlink ref="G262" r:id="rId11" display="Twitter INTN"/>
    <hyperlink ref="G70:G71" r:id="rId12" location="!/estadisticas/burbujas" display="Enlace"/>
    <hyperlink ref="G60:G69" r:id="rId13" location="!/estadisticas/burbujas" display="Enlace"/>
    <hyperlink ref="G249" r:id="rId14" location="pdfviewer"/>
    <hyperlink ref="G250" r:id="rId15"/>
    <hyperlink ref="G256" r:id="rId16"/>
    <hyperlink ref="G257" r:id="rId17"/>
    <hyperlink ref="G258" r:id="rId18"/>
    <hyperlink ref="F263" r:id="rId19"/>
    <hyperlink ref="F264" r:id="rId20"/>
    <hyperlink ref="F266" r:id="rId21"/>
    <hyperlink ref="F265" r:id="rId22"/>
    <hyperlink ref="F270" r:id="rId23" display="https://denuncias.gov.py/portal-publico"/>
    <hyperlink ref="G95" r:id="rId24"/>
    <hyperlink ref="G97" r:id="rId25"/>
    <hyperlink ref="G99" r:id="rId26"/>
    <hyperlink ref="G102" r:id="rId27"/>
    <hyperlink ref="G103" r:id="rId28"/>
    <hyperlink ref="G104" r:id="rId29"/>
    <hyperlink ref="G105" r:id="rId30"/>
    <hyperlink ref="G106" r:id="rId31"/>
    <hyperlink ref="G107" r:id="rId32"/>
    <hyperlink ref="G120" r:id="rId33"/>
    <hyperlink ref="G119" r:id="rId34"/>
    <hyperlink ref="G134" r:id="rId35"/>
    <hyperlink ref="G131" r:id="rId36"/>
    <hyperlink ref="G132" r:id="rId37"/>
    <hyperlink ref="G133" r:id="rId38"/>
    <hyperlink ref="G122" r:id="rId39"/>
    <hyperlink ref="G121" r:id="rId40"/>
    <hyperlink ref="G135" r:id="rId41"/>
    <hyperlink ref="G123" r:id="rId42"/>
    <hyperlink ref="G128" r:id="rId43"/>
    <hyperlink ref="G133:G136" r:id="rId44" display="https://www.contrataciones.gov.py/buscador/general.html?filtro=415304&amp;page="/>
    <hyperlink ref="G136" r:id="rId45"/>
    <hyperlink ref="G108" r:id="rId46"/>
    <hyperlink ref="G110" r:id="rId47"/>
    <hyperlink ref="G109" r:id="rId48"/>
    <hyperlink ref="G111" r:id="rId49"/>
    <hyperlink ref="G117" r:id="rId50"/>
    <hyperlink ref="G112" r:id="rId51"/>
    <hyperlink ref="G113" r:id="rId52"/>
    <hyperlink ref="G116:G117" r:id="rId53" display="https://www.contrataciones.gov.py/buscador/general.html?filtro=411963&amp;page="/>
    <hyperlink ref="G118" r:id="rId54"/>
    <hyperlink ref="G129" r:id="rId55"/>
    <hyperlink ref="G130" r:id="rId56"/>
    <hyperlink ref="G180" r:id="rId57"/>
    <hyperlink ref="G259" r:id="rId58"/>
    <hyperlink ref="F333" r:id="rId59"/>
    <hyperlink ref="F335" r:id="rId60"/>
    <hyperlink ref="F334" r:id="rId61"/>
    <hyperlink ref="F340" r:id="rId62"/>
    <hyperlink ref="F341" r:id="rId63"/>
    <hyperlink ref="F349" r:id="rId64"/>
    <hyperlink ref="F350" r:id="rId65"/>
    <hyperlink ref="F346" r:id="rId66"/>
    <hyperlink ref="F345" r:id="rId67"/>
    <hyperlink ref="F270:G270" r:id="rId68" display="Enlace"/>
    <hyperlink ref="F271" r:id="rId69" display="https://denuncias.gov.py/portal-publico"/>
    <hyperlink ref="F272" r:id="rId70" display="https://denuncias.gov.py/portal-publico"/>
    <hyperlink ref="F273" r:id="rId71" display="https://denuncias.gov.py/portal-publico"/>
    <hyperlink ref="F274" r:id="rId72" display="https://denuncias.gov.py/portal-publico"/>
    <hyperlink ref="F275" r:id="rId73" display="https://denuncias.gov.py/portal-publico"/>
    <hyperlink ref="F276" r:id="rId74" display="https://denuncias.gov.py/portal-publico"/>
    <hyperlink ref="F277" r:id="rId75" display="https://denuncias.gov.py/portal-publico"/>
    <hyperlink ref="F278" r:id="rId76" display="https://denuncias.gov.py/portal-publico"/>
    <hyperlink ref="F279" r:id="rId77" display="https://denuncias.gov.py/portal-publico"/>
    <hyperlink ref="F280" r:id="rId78" display="https://denuncias.gov.py/portal-publico"/>
    <hyperlink ref="F281" r:id="rId79" display="https://denuncias.gov.py/portal-publico"/>
    <hyperlink ref="F282" r:id="rId80" display="https://denuncias.gov.py/portal-publico"/>
    <hyperlink ref="F283" r:id="rId81" display="https://denuncias.gov.py/portal-publico"/>
    <hyperlink ref="F284" r:id="rId82" display="https://denuncias.gov.py/portal-publico"/>
    <hyperlink ref="F285" r:id="rId83" display="https://denuncias.gov.py/portal-publico"/>
    <hyperlink ref="F286" r:id="rId84" display="https://denuncias.gov.py/portal-publico"/>
    <hyperlink ref="F287" r:id="rId85" display="https://denuncias.gov.py/portal-publico"/>
    <hyperlink ref="F288" r:id="rId86" display="https://denuncias.gov.py/portal-publico"/>
    <hyperlink ref="F289" r:id="rId87" display="https://denuncias.gov.py/portal-publico"/>
    <hyperlink ref="F290" r:id="rId88" display="https://denuncias.gov.py/portal-publico"/>
    <hyperlink ref="F291" r:id="rId89" display="https://denuncias.gov.py/portal-publico"/>
    <hyperlink ref="F292" r:id="rId90" display="https://denuncias.gov.py/portal-publico"/>
    <hyperlink ref="F293" r:id="rId91" display="https://denuncias.gov.py/portal-publico"/>
    <hyperlink ref="F294" r:id="rId92" display="https://denuncias.gov.py/portal-publico"/>
    <hyperlink ref="F295" r:id="rId93" display="https://denuncias.gov.py/portal-publico"/>
    <hyperlink ref="F296" r:id="rId94" display="https://denuncias.gov.py/portal-publico"/>
    <hyperlink ref="F297" r:id="rId95" display="https://denuncias.gov.py/portal-publico"/>
    <hyperlink ref="F298" r:id="rId96" display="https://denuncias.gov.py/portal-publico"/>
    <hyperlink ref="F299" r:id="rId97" display="https://denuncias.gov.py/portal-publico"/>
    <hyperlink ref="F300" r:id="rId98" display="https://denuncias.gov.py/portal-publico"/>
    <hyperlink ref="F301" r:id="rId99" display="https://denuncias.gov.py/portal-publico"/>
    <hyperlink ref="F302" r:id="rId100" display="https://denuncias.gov.py/portal-publico"/>
    <hyperlink ref="F303" r:id="rId101" display="https://denuncias.gov.py/portal-publico"/>
    <hyperlink ref="F304" r:id="rId102" display="https://denuncias.gov.py/portal-publico"/>
    <hyperlink ref="F305" r:id="rId103" display="https://denuncias.gov.py/portal-publico"/>
    <hyperlink ref="F306" r:id="rId104" display="https://denuncias.gov.py/portal-publico"/>
    <hyperlink ref="F307" r:id="rId105" display="https://denuncias.gov.py/portal-publico"/>
    <hyperlink ref="F308" r:id="rId106" display="https://denuncias.gov.py/portal-publico"/>
    <hyperlink ref="F309" r:id="rId107" display="https://denuncias.gov.py/portal-publico"/>
    <hyperlink ref="F310" r:id="rId108" display="https://denuncias.gov.py/portal-publico"/>
    <hyperlink ref="F311" r:id="rId109" display="https://denuncias.gov.py/portal-publico"/>
    <hyperlink ref="F312" r:id="rId110" display="https://denuncias.gov.py/portal-publico"/>
    <hyperlink ref="F313" r:id="rId111" display="https://denuncias.gov.py/portal-publico"/>
    <hyperlink ref="F314" r:id="rId112" display="https://denuncias.gov.py/portal-publico"/>
    <hyperlink ref="F315" r:id="rId113" display="https://denuncias.gov.py/portal-publico"/>
    <hyperlink ref="F316" r:id="rId114" display="https://denuncias.gov.py/portal-publico"/>
    <hyperlink ref="F317" r:id="rId115" display="https://denuncias.gov.py/portal-publico"/>
    <hyperlink ref="F318" r:id="rId116" display="https://denuncias.gov.py/portal-publico"/>
    <hyperlink ref="F319" r:id="rId117" display="https://denuncias.gov.py/portal-publico"/>
    <hyperlink ref="F320" r:id="rId118" display="https://denuncias.gov.py/portal-publico"/>
    <hyperlink ref="F321" r:id="rId119" display="https://denuncias.gov.py/portal-publico"/>
    <hyperlink ref="F322" r:id="rId120" display="https://denuncias.gov.py/portal-publico"/>
    <hyperlink ref="F323" r:id="rId121" display="https://denuncias.gov.py/portal-publico"/>
    <hyperlink ref="F324" r:id="rId122" display="https://denuncias.gov.py/portal-publico"/>
    <hyperlink ref="F325" r:id="rId123" display="https://denuncias.gov.py/portal-publico"/>
    <hyperlink ref="F326" r:id="rId124" display="https://denuncias.gov.py/portal-publico"/>
    <hyperlink ref="F327" r:id="rId125" display="https://denuncias.gov.py/portal-publico"/>
    <hyperlink ref="F271:G327" r:id="rId126" display="Enlace"/>
  </hyperlinks>
  <pageMargins left="0.23622047244094491" right="0.23622047244094491" top="0.74803149606299213" bottom="0.74803149606299213" header="0.31496062992125984" footer="0.31496062992125984"/>
  <pageSetup paperSize="9" scale="60" orientation="landscape" r:id="rId127"/>
  <drawing r:id="rId12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SENAC</dc:creator>
  <cp:lastModifiedBy>Franz Heber Saldivar</cp:lastModifiedBy>
  <cp:lastPrinted>2023-01-16T13:01:06Z</cp:lastPrinted>
  <dcterms:created xsi:type="dcterms:W3CDTF">2020-06-23T19:35:00Z</dcterms:created>
  <dcterms:modified xsi:type="dcterms:W3CDTF">2023-01-16T13:48:26Z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2058-11.2.0.9937</vt:lpwstr>
  </property>
</Properties>
</file>